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codeName="ThisWorkbook" defaultThemeVersion="166925"/>
  <mc:AlternateContent xmlns:mc="http://schemas.openxmlformats.org/markup-compatibility/2006">
    <mc:Choice Requires="x15">
      <x15ac:absPath xmlns:x15ac="http://schemas.microsoft.com/office/spreadsheetml/2010/11/ac" url="C:\Users\Inga\Desktop\"/>
    </mc:Choice>
  </mc:AlternateContent>
  <bookViews>
    <workbookView xWindow="-108" yWindow="-108" windowWidth="23256" windowHeight="12456" tabRatio="846" activeTab="7"/>
  </bookViews>
  <sheets>
    <sheet name="Kopt a" sheetId="1" r:id="rId1"/>
    <sheet name="Kops a" sheetId="2" r:id="rId2"/>
    <sheet name="1_fas" sheetId="3" r:id="rId3"/>
    <sheet name="2_cok" sheetId="4" r:id="rId4"/>
    <sheet name="3_J" sheetId="5" r:id="rId5"/>
    <sheet name="4_LD" sheetId="8" r:id="rId6"/>
    <sheet name="5_ieejas_mezgli" sheetId="9" r:id="rId7"/>
    <sheet name="6_Vent" sheetId="10" r:id="rId8"/>
  </sheets>
  <definedNames>
    <definedName name="_xlnm.Print_Area" localSheetId="2">'1_fas'!$A$1:$P$109</definedName>
    <definedName name="_xlnm.Print_Area" localSheetId="3">'2_cok'!$A$1:$P$91</definedName>
    <definedName name="_xlnm.Print_Area" localSheetId="4">'3_J'!$A$1:$P$105</definedName>
    <definedName name="_xlnm.Print_Area" localSheetId="5">'4_LD'!$A$1:$P$73</definedName>
    <definedName name="_xlnm.Print_Area" localSheetId="6">'5_ieejas_mezgli'!$A$1:$P$65</definedName>
    <definedName name="_xlnm.Print_Area" localSheetId="7">'6_Vent'!$A$1:$P$58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9" i="2" l="1"/>
  <c r="E47" i="9" l="1"/>
  <c r="E45" i="9"/>
  <c r="E21" i="9"/>
  <c r="E44" i="9"/>
  <c r="E41" i="9"/>
  <c r="E37" i="9"/>
  <c r="E36" i="9"/>
  <c r="E34" i="9"/>
  <c r="E28" i="9"/>
  <c r="E27" i="9"/>
  <c r="E32" i="9"/>
  <c r="E29" i="9" s="1"/>
  <c r="E43" i="9" l="1"/>
  <c r="E38" i="9"/>
  <c r="E76" i="3" l="1"/>
  <c r="E75" i="3"/>
  <c r="E60" i="3"/>
  <c r="E59" i="3"/>
  <c r="E56" i="3"/>
  <c r="E54" i="3"/>
  <c r="E50" i="3"/>
  <c r="E49" i="3"/>
  <c r="E48" i="3"/>
  <c r="E47" i="3"/>
  <c r="E46" i="3"/>
  <c r="E45" i="3"/>
  <c r="E44" i="3"/>
  <c r="E66" i="4"/>
  <c r="E65" i="4"/>
  <c r="E83" i="3" l="1"/>
  <c r="E84" i="3"/>
  <c r="E85" i="3"/>
  <c r="E86" i="3"/>
  <c r="E87" i="3"/>
  <c r="E61" i="4"/>
  <c r="E91" i="3" l="1"/>
  <c r="E89" i="3"/>
  <c r="E88" i="3"/>
  <c r="E93" i="3" l="1"/>
  <c r="E92" i="3"/>
  <c r="E94" i="3" l="1"/>
  <c r="E76" i="4" l="1"/>
  <c r="E80" i="5" l="1"/>
  <c r="E78" i="5"/>
  <c r="E73" i="5"/>
  <c r="E72" i="5"/>
  <c r="E66" i="5"/>
  <c r="E60" i="5"/>
  <c r="E58" i="5"/>
  <c r="E51" i="5"/>
  <c r="E74" i="5" l="1"/>
  <c r="E75" i="5"/>
  <c r="E76" i="5"/>
  <c r="E61" i="5"/>
  <c r="E63" i="5"/>
  <c r="E67" i="5" s="1"/>
  <c r="E54" i="5"/>
  <c r="E55" i="5"/>
  <c r="E52" i="5"/>
  <c r="E53" i="5"/>
  <c r="E68" i="5" l="1"/>
  <c r="E69" i="5"/>
  <c r="E64" i="5"/>
  <c r="E65" i="5"/>
  <c r="E70" i="5" l="1"/>
  <c r="E49" i="5" l="1"/>
  <c r="E45" i="5"/>
  <c r="E47" i="5" l="1"/>
  <c r="E46" i="5"/>
  <c r="E44" i="5"/>
  <c r="E42" i="5"/>
  <c r="E37" i="5" l="1"/>
  <c r="E35" i="5"/>
  <c r="E39" i="5" l="1"/>
  <c r="E34" i="5" l="1"/>
  <c r="E33" i="5"/>
  <c r="E32" i="5"/>
  <c r="E31" i="5"/>
  <c r="E25" i="5"/>
  <c r="E24" i="5"/>
  <c r="E20" i="5" l="1"/>
  <c r="E18" i="5" l="1"/>
  <c r="E19" i="5" s="1"/>
  <c r="E29" i="4" l="1"/>
  <c r="E35" i="4"/>
  <c r="E73" i="4"/>
  <c r="E72" i="4"/>
  <c r="E69" i="4"/>
  <c r="E68" i="4" l="1"/>
  <c r="E19" i="4" l="1"/>
  <c r="E54" i="4" l="1"/>
  <c r="E78" i="4" s="1"/>
  <c r="E46" i="4"/>
  <c r="E48" i="4" l="1"/>
  <c r="E49" i="4"/>
  <c r="E51" i="4"/>
  <c r="E50" i="4"/>
  <c r="E53" i="4"/>
  <c r="E52" i="4" l="1"/>
  <c r="E55" i="4"/>
  <c r="E56" i="4" l="1"/>
  <c r="E57" i="4"/>
  <c r="E30" i="4" l="1"/>
  <c r="E20" i="4" s="1"/>
  <c r="E62" i="8" l="1"/>
  <c r="E61" i="8"/>
  <c r="E60" i="8"/>
  <c r="E59" i="8"/>
  <c r="E58" i="8"/>
  <c r="E55" i="8" l="1"/>
  <c r="E51" i="8"/>
  <c r="E43" i="8"/>
  <c r="E42" i="8"/>
  <c r="E39" i="8"/>
  <c r="E38" i="8"/>
  <c r="E37" i="8"/>
  <c r="E36" i="8"/>
  <c r="E35" i="8" l="1"/>
  <c r="E26" i="8"/>
  <c r="E23" i="8"/>
  <c r="E19" i="8"/>
  <c r="E18" i="8"/>
  <c r="E27" i="8" l="1"/>
  <c r="E28" i="8"/>
  <c r="E24" i="8"/>
  <c r="E25" i="8"/>
  <c r="E22" i="3" l="1"/>
  <c r="C109" i="3"/>
  <c r="E83" i="5" l="1"/>
  <c r="E81" i="5"/>
  <c r="E84" i="5" s="1"/>
  <c r="E82" i="5" l="1"/>
  <c r="E77" i="4" l="1"/>
  <c r="E21" i="4" l="1"/>
  <c r="E22" i="4" l="1"/>
  <c r="E23" i="4" s="1"/>
  <c r="E40" i="4"/>
  <c r="E41" i="4" s="1"/>
  <c r="E38" i="4"/>
  <c r="E37" i="4"/>
  <c r="E34" i="4" s="1"/>
  <c r="E33" i="4"/>
  <c r="E32" i="4"/>
  <c r="E31" i="4"/>
  <c r="E42" i="4" l="1"/>
  <c r="E43" i="4" s="1"/>
  <c r="E40" i="3" l="1"/>
  <c r="E53" i="8" l="1"/>
  <c r="E52" i="8" s="1"/>
  <c r="E50" i="8"/>
  <c r="E48" i="8"/>
  <c r="E47" i="8"/>
  <c r="E46" i="8"/>
  <c r="E44" i="8"/>
  <c r="E49" i="8" s="1"/>
  <c r="E41" i="8"/>
  <c r="E30" i="8"/>
  <c r="A80" i="4"/>
  <c r="A9" i="4"/>
  <c r="A9" i="5" s="1"/>
  <c r="E77" i="3"/>
  <c r="E68" i="3"/>
  <c r="E69" i="3" s="1"/>
  <c r="E58" i="3"/>
  <c r="E52" i="3"/>
  <c r="E53" i="3" s="1"/>
  <c r="E35" i="3"/>
  <c r="E33" i="3"/>
  <c r="E32" i="3"/>
  <c r="E19" i="3"/>
  <c r="E20" i="3" s="1"/>
  <c r="A94" i="5" l="1"/>
  <c r="E21" i="8"/>
  <c r="E72" i="3"/>
  <c r="E20" i="8" l="1"/>
  <c r="C105" i="5" l="1"/>
  <c r="C102" i="5"/>
  <c r="C97" i="5"/>
  <c r="C73" i="8"/>
  <c r="C70" i="8"/>
  <c r="C65" i="8"/>
  <c r="C62" i="9"/>
  <c r="C59" i="9"/>
  <c r="C54" i="9"/>
  <c r="C58" i="10"/>
  <c r="C55" i="10"/>
  <c r="C50" i="10"/>
  <c r="C91" i="4"/>
  <c r="C88" i="4"/>
  <c r="C83" i="4"/>
  <c r="C107" i="3"/>
  <c r="A35" i="2"/>
  <c r="A100" i="5" s="1"/>
  <c r="P10" i="5" s="1"/>
  <c r="A105" i="3" l="1"/>
  <c r="P10" i="3" s="1"/>
  <c r="A53" i="10"/>
  <c r="P10" i="10" s="1"/>
  <c r="A68" i="8"/>
  <c r="P10" i="8" s="1"/>
  <c r="A86" i="4"/>
  <c r="P10" i="4" s="1"/>
  <c r="A57" i="9"/>
  <c r="P10" i="9" s="1"/>
  <c r="D8" i="10"/>
  <c r="D8" i="2"/>
  <c r="D7" i="2"/>
  <c r="D6" i="2"/>
  <c r="D7" i="10" l="1"/>
  <c r="D7" i="9"/>
  <c r="D7" i="8"/>
  <c r="D7" i="5"/>
  <c r="D7" i="4"/>
  <c r="D8" i="9"/>
  <c r="D8" i="8"/>
  <c r="D8" i="5"/>
  <c r="D8" i="4"/>
  <c r="D5" i="10"/>
  <c r="D5" i="9"/>
  <c r="D5" i="8"/>
  <c r="D5" i="5"/>
  <c r="D5" i="4"/>
  <c r="D6" i="10"/>
  <c r="D6" i="9"/>
  <c r="D6" i="8"/>
  <c r="D6" i="5"/>
  <c r="D6" i="4"/>
  <c r="D6" i="3"/>
  <c r="D7" i="3"/>
  <c r="D5" i="3"/>
  <c r="D8" i="3"/>
  <c r="C19" i="2"/>
  <c r="C18" i="2"/>
  <c r="C17" i="2"/>
  <c r="C16" i="2"/>
  <c r="C15" i="2"/>
  <c r="H46" i="10"/>
  <c r="N46" i="10" l="1"/>
  <c r="L46" i="10"/>
  <c r="O46" i="10"/>
  <c r="M46" i="10"/>
  <c r="K46" i="10"/>
  <c r="N94" i="5"/>
  <c r="G17" i="2" s="1"/>
  <c r="L94" i="5"/>
  <c r="I17" i="2" s="1"/>
  <c r="N80" i="4"/>
  <c r="G16" i="2" s="1"/>
  <c r="L80" i="4"/>
  <c r="I16" i="2" s="1"/>
  <c r="M63" i="8" l="1"/>
  <c r="F18" i="2" s="1"/>
  <c r="N51" i="9"/>
  <c r="G19" i="2" s="1"/>
  <c r="L51" i="9"/>
  <c r="I19" i="2" s="1"/>
  <c r="M51" i="9"/>
  <c r="F19" i="2" s="1"/>
  <c r="N63" i="8"/>
  <c r="G18" i="2" s="1"/>
  <c r="L47" i="10"/>
  <c r="I20" i="2" s="1"/>
  <c r="N47" i="10"/>
  <c r="G20" i="2" s="1"/>
  <c r="P46" i="10"/>
  <c r="L63" i="8"/>
  <c r="I18" i="2" s="1"/>
  <c r="M94" i="5"/>
  <c r="F17" i="2" s="1"/>
  <c r="M80" i="4"/>
  <c r="F16" i="2" s="1"/>
  <c r="M47" i="10" l="1"/>
  <c r="F20" i="2" s="1"/>
  <c r="O51" i="9"/>
  <c r="P80" i="4"/>
  <c r="E16" i="2" s="1"/>
  <c r="O80" i="4"/>
  <c r="H16" i="2" s="1"/>
  <c r="P51" i="9"/>
  <c r="O63" i="8"/>
  <c r="H18" i="2" s="1"/>
  <c r="P63" i="8"/>
  <c r="N9" i="8" s="1"/>
  <c r="O94" i="5"/>
  <c r="H17" i="2" s="1"/>
  <c r="P94" i="5"/>
  <c r="E17" i="2" s="1"/>
  <c r="P47" i="10" l="1"/>
  <c r="E20" i="2" s="1"/>
  <c r="O47" i="10"/>
  <c r="H20" i="2" s="1"/>
  <c r="B16" i="2"/>
  <c r="D1" i="4"/>
  <c r="B17" i="2"/>
  <c r="D1" i="5"/>
  <c r="B20" i="2"/>
  <c r="D1" i="10"/>
  <c r="N9" i="4"/>
  <c r="H19" i="2"/>
  <c r="N9" i="9"/>
  <c r="N9" i="5"/>
  <c r="E18" i="2"/>
  <c r="N9" i="10" l="1"/>
  <c r="B18" i="2"/>
  <c r="D1" i="8"/>
  <c r="E19" i="2"/>
  <c r="B19" i="2" l="1"/>
  <c r="D1" i="9"/>
  <c r="L100" i="3" l="1"/>
  <c r="N100" i="3"/>
  <c r="G15" i="2" l="1"/>
  <c r="G22" i="2" s="1"/>
  <c r="I15" i="2"/>
  <c r="I22" i="2" s="1"/>
  <c r="M100" i="3"/>
  <c r="P100" i="3" l="1"/>
  <c r="O100" i="3"/>
  <c r="F15" i="2"/>
  <c r="F22" i="2" s="1"/>
  <c r="H15" i="2" l="1"/>
  <c r="N9" i="3"/>
  <c r="E15" i="2"/>
  <c r="E22" i="2" s="1"/>
  <c r="H22" i="2" l="1"/>
  <c r="B15" i="2"/>
  <c r="D1" i="3"/>
  <c r="E25" i="2" l="1"/>
  <c r="E23" i="2"/>
  <c r="E24" i="2" s="1"/>
  <c r="D11" i="2"/>
  <c r="E26" i="2" l="1"/>
  <c r="D10" i="2" s="1"/>
  <c r="C19" i="1" l="1"/>
  <c r="C26" i="1" s="1"/>
  <c r="C28" i="1" s="1"/>
</calcChain>
</file>

<file path=xl/comments1.xml><?xml version="1.0" encoding="utf-8"?>
<comments xmlns="http://schemas.openxmlformats.org/spreadsheetml/2006/main">
  <authors>
    <author>Artis Smiltāns</author>
  </authors>
  <commentList>
    <comment ref="E65" authorId="0" shapeId="0">
      <text>
        <r>
          <rPr>
            <b/>
            <sz val="9"/>
            <color indexed="81"/>
            <rFont val="Tahoma"/>
            <family val="2"/>
            <charset val="186"/>
          </rPr>
          <t>Artis Smiltāns:</t>
        </r>
        <r>
          <rPr>
            <sz val="9"/>
            <color indexed="81"/>
            <rFont val="Tahoma"/>
            <family val="2"/>
            <charset val="186"/>
          </rPr>
          <t xml:space="preserve">
darbu veic tur kur bruģēs un ne platāk</t>
        </r>
      </text>
    </comment>
  </commentList>
</comments>
</file>

<file path=xl/sharedStrings.xml><?xml version="1.0" encoding="utf-8"?>
<sst xmlns="http://schemas.openxmlformats.org/spreadsheetml/2006/main" count="925" uniqueCount="388">
  <si>
    <t>Būvniecības koptāme</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</si>
  <si>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</si>
  <si>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</si>
  <si>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</si>
  <si>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</si>
  <si>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</si>
  <si>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</si>
  <si>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</si>
  <si>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</si>
  <si>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</si>
  <si>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</si>
  <si>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</si>
  <si>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</si>
  <si>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</si>
  <si>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</si>
  <si>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</si>
  <si>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</si>
  <si>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</si>
  <si>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</si>
  <si>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</si>
  <si>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</si>
  <si>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</si>
  <si>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</si>
  <si>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</si>
  <si>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</si>
  <si>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</si>
  <si>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</si>
  <si>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</si>
  <si>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</si>
  <si>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</si>
  <si>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</si>
  <si>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</si>
  <si>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</si>
  <si>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Pārbaudīja</t>
  </si>
  <si>
    <t xml:space="preserve">Lokālā tāme Nr. </t>
  </si>
  <si>
    <t>Tāmes  izmaksas  EUR</t>
  </si>
  <si>
    <t>Kods</t>
  </si>
  <si>
    <t>Darba nosaukums</t>
  </si>
  <si>
    <t>Mērvienība</t>
  </si>
  <si>
    <t>Daudzums</t>
  </si>
  <si>
    <t>Vienības izmaksas</t>
  </si>
  <si>
    <t>Kopā uz visu apjomu</t>
  </si>
  <si>
    <t>Laika norma (c/h)</t>
  </si>
  <si>
    <t>Darba samaksas likme (EUR/h)</t>
  </si>
  <si>
    <t>Darba alga (EUR)</t>
  </si>
  <si>
    <t>Būvizstrādājumi (EUR)</t>
  </si>
  <si>
    <t>Mehānismi (EUR)</t>
  </si>
  <si>
    <t>Kopā (EUR)</t>
  </si>
  <si>
    <t>Attiecināmās izmaksas</t>
  </si>
  <si>
    <t>Sertifikāta Nr</t>
  </si>
  <si>
    <t>Irina Ņekraševiča</t>
  </si>
  <si>
    <t>m</t>
  </si>
  <si>
    <t>gb</t>
  </si>
  <si>
    <t>Pagaidu ieejas tuneļu  izbūve ar  gājēju un aizsargjumtiņu</t>
  </si>
  <si>
    <t>Darbu vadītāja vagoniņa noma, atvešana, demontāža</t>
  </si>
  <si>
    <t xml:space="preserve">Konteinera tipa dzīvojamais moduls  </t>
  </si>
  <si>
    <t>Būvmateriālu noliktava</t>
  </si>
  <si>
    <t>Konteineru piegāde, aizvešana un pieslēgšana pie komunikācijām</t>
  </si>
  <si>
    <t>kpl.</t>
  </si>
  <si>
    <t>Ugunsdzēsības stenda izgatavošana, uzstādīšana</t>
  </si>
  <si>
    <t>Būvtāfeles uzstādīšana</t>
  </si>
  <si>
    <t>Drošības zīmju un uzrakstu izgatavošana, uzstādīšana</t>
  </si>
  <si>
    <t>kpl</t>
  </si>
  <si>
    <t>Pacēlāja noma, t.sk.uzstādīšana</t>
  </si>
  <si>
    <t>Teritorijas sakārtošana pēc darbu veikšanas būvdarbu zonā ap ēku</t>
  </si>
  <si>
    <t>obj.</t>
  </si>
  <si>
    <t>Fasādes sienas apdare</t>
  </si>
  <si>
    <t>Sagatavošanas darbi</t>
  </si>
  <si>
    <t xml:space="preserve">Inventārās sastatnes, tīklu montāža un demontāža fasādes apdares darbu veikšanai </t>
  </si>
  <si>
    <t>m2</t>
  </si>
  <si>
    <t>Inventāro sastatņu noma</t>
  </si>
  <si>
    <t>Aizsargtīkls</t>
  </si>
  <si>
    <t>Plēves stiprināšana logu un durvju nosegšanai</t>
  </si>
  <si>
    <t>Polietilēna plēve</t>
  </si>
  <si>
    <t>Stiprinājuma elementi</t>
  </si>
  <si>
    <t>Fasādes sienu apstrāde ar hidrofobu sastāvu  (vietās kur nepieciešams)</t>
  </si>
  <si>
    <t>Sienu, logu un durvju ailu virsmu sagatavošana un attīrīšana,  remonts, bojāto vietu labošana un plaisu hermetizēšana</t>
  </si>
  <si>
    <t>Būvgružu savākšana, nogādāšana konteineros un izvešana uz izgāztuvi</t>
  </si>
  <si>
    <t>m3</t>
  </si>
  <si>
    <t>Siltumizolācijas karkasa montāžas darbi  (koka elementi ar max mitrumu 18%, apstrādāti ar antiseptiķi un antipirēna sastāvu) ēkas sienām</t>
  </si>
  <si>
    <t>Leņķis ZN 55/55/65/2,5</t>
  </si>
  <si>
    <t xml:space="preserve"> montāžas kronšteini 130x100x60x3  </t>
  </si>
  <si>
    <t>stiprinājumi - dībeļi HILTI HRD-H 10x100, nestsp. 80kG - 120 kG vai ekvivalents</t>
  </si>
  <si>
    <t>Gumijas starplika</t>
  </si>
  <si>
    <t>blīvējoša amortizācijas zobotā gumijas membrāna</t>
  </si>
  <si>
    <t>skrūves kokam</t>
  </si>
  <si>
    <t>EPDM porainā gumija</t>
  </si>
  <si>
    <t xml:space="preserve">cinkota skrūve ar koka vītni un paplatinājuma spārniņiem, 4.5.x36/41mm </t>
  </si>
  <si>
    <t>Cinkota skārdu nosegdetaļu stiprināšana cokolam</t>
  </si>
  <si>
    <t>Insektu sieta montāža ēkas cokolam un dzegai (kukaiņu režģis gaisa spraugas aizsardzībai)</t>
  </si>
  <si>
    <t>Siltumizolācijas karkasa montāžas darbi logu un durvju aiļu apdarei pa perimetru</t>
  </si>
  <si>
    <t>Skrūves profilam</t>
  </si>
  <si>
    <t xml:space="preserve"> Stūra brusas metāla stiprinājums distancers  ZN 130x130x50x3, s=500mm</t>
  </si>
  <si>
    <t>termiskā gumijas membrāna</t>
  </si>
  <si>
    <t xml:space="preserve"> Ārējo palodžu  montāža fasādes logiem </t>
  </si>
  <si>
    <t>Palodzes līstes MAT D/08 vai ekvivalents</t>
  </si>
  <si>
    <t>Silikons</t>
  </si>
  <si>
    <t>gab</t>
  </si>
  <si>
    <t xml:space="preserve">Skrūves s23 4.2x13mm </t>
  </si>
  <si>
    <t>armēšanas java ProContact (Baumit vai ekvivalents)</t>
  </si>
  <si>
    <t>kg</t>
  </si>
  <si>
    <t>StarTex stiklašķiedras armēšanas siets 160g, 4x4mm,(Baumit vai ekvivalents)</t>
  </si>
  <si>
    <t xml:space="preserve">Baumit stiklašķiedras profils ārējiem stūriem 100/150 (vai ekvivalents) </t>
  </si>
  <si>
    <t>zemapmetuma grunts UniPrimer (Baumit vai ekvivalents)</t>
  </si>
  <si>
    <t>gatavais dekoratīvais silikona apmetums Baumit SilikonTopK2 ar grauda izmēru 2mm vai ekvivalents</t>
  </si>
  <si>
    <t>apmetuma tonēšana (skat. Krāsu pasē)</t>
  </si>
  <si>
    <t xml:space="preserve"> Dažādi darbi</t>
  </si>
  <si>
    <t>Numura zīmju  uzstādīšana atpakaļ</t>
  </si>
  <si>
    <t xml:space="preserve">Ēkas cokola siltināšana </t>
  </si>
  <si>
    <t>Liekās grunts iekraušana automašīnās un transportešana</t>
  </si>
  <si>
    <t>lietošanai gatavs mikrobiocīds šķīdums Caparol Capatox (patēriņš 100 ml/m2; iepakojums 10 l/kanna) vai ekvivalents</t>
  </si>
  <si>
    <t>l</t>
  </si>
  <si>
    <t>Šķērsojums ar esošajiem elektrokabeļiem un to aizsardzība (precizēt uz vietas)</t>
  </si>
  <si>
    <t>dziļuma grunts Baumit TiefenGrund vai ekvivalents</t>
  </si>
  <si>
    <t>L</t>
  </si>
  <si>
    <t>līmēšanas java Baumit NivoFix, vai ekvivalents</t>
  </si>
  <si>
    <t xml:space="preserve">Wkret-met fasādes izolācijas dībelis LMX ar metāla naglu Baumit (vai ekvivalents), L=160mm </t>
  </si>
  <si>
    <t>Bortakmens, b=60mm 1gb/t.m</t>
  </si>
  <si>
    <t>betons C30/37</t>
  </si>
  <si>
    <t xml:space="preserve">melnzemes zālāji sējumiem </t>
  </si>
  <si>
    <t>zālāju sēklas</t>
  </si>
  <si>
    <t>Betona karnīzes  elementu nojaukšana, nogriežot ar abrazīvo ripu līdz fasādes līmenim</t>
  </si>
  <si>
    <t>Esošo ventilācijas izvadu skārda nosegdetaļas demontāža</t>
  </si>
  <si>
    <t xml:space="preserve">Gropes iefrēzēšana ventizvadu sienās </t>
  </si>
  <si>
    <t xml:space="preserve">Ventilācijas izvadu nosegskārda pie pieslēgumiem  montēšana  </t>
  </si>
  <si>
    <t>nosegskārds b=0,3 m</t>
  </si>
  <si>
    <t>neilona dībelis Fiscer SX 8x80 un skrūves vai ekvivalents</t>
  </si>
  <si>
    <t xml:space="preserve"> poliuretāna hermētiķis </t>
  </si>
  <si>
    <t>Ventilācijas izvadu  aprīkošana ar skārda jumtiņiem</t>
  </si>
  <si>
    <t>palīgmateriāli</t>
  </si>
  <si>
    <t>dziļumgrunts virsmas nostiprināšanai TGW vai ekvivalents</t>
  </si>
  <si>
    <t>mūrēšanas-apmešanas java M-25 PM Super vai ekvivalents</t>
  </si>
  <si>
    <t>Logu montāžas palīgmateriāli uz  apjomu</t>
  </si>
  <si>
    <t>montāžas skavas</t>
  </si>
  <si>
    <t>dibeļi</t>
  </si>
  <si>
    <t>montāžas puta</t>
  </si>
  <si>
    <t>skrūves</t>
  </si>
  <si>
    <t xml:space="preserve">hermētiķis SILIKON </t>
  </si>
  <si>
    <t>Tvaika izolējošo lentu pa logu perimetru uzstādīšana mainājamiem logiem</t>
  </si>
  <si>
    <t>iekšējā tvaika izolācijas lenta (Gerband Window Inside Tape vai ekvivalents)</t>
  </si>
  <si>
    <t>Logu aiļu virsmu gruntēšana, špaktelēšana, slīpēšana un  krāsošana divās kārtās  pa perimetru b=150mm no iekšpuses mainājamiem logiem</t>
  </si>
  <si>
    <t xml:space="preserve">Virsmu izlīdzināšana  ar javu (iekš.palodzēm) </t>
  </si>
  <si>
    <t xml:space="preserve">Iekšējo palodžu b=350mm uzstādīšana maināmajiem logiem </t>
  </si>
  <si>
    <t>iekšējā  palodze  (baltā, laminētas, ar palodžu galiem)</t>
  </si>
  <si>
    <t>Stiprinājuma elemetni</t>
  </si>
  <si>
    <t>montāžas profesionālās  putas</t>
  </si>
  <si>
    <t>bal.</t>
  </si>
  <si>
    <t>putupolistirola blīvējums</t>
  </si>
  <si>
    <t>līme hidroizolācijas lentas stiprināšanai</t>
  </si>
  <si>
    <t>hidroizolācijas lente pa logu perimetru (Gerband Window Outside Tape ārēja elpoša logu lenta vai ekvivalents)</t>
  </si>
  <si>
    <t>Ēkas durvju nomaiņa  (skat.  AR - 03, 07 , 09)</t>
  </si>
  <si>
    <t>Durvju montāžas palīgmateriāli uz  apjomu</t>
  </si>
  <si>
    <t>Ieejas mezglu rekonstrukcijas darbi</t>
  </si>
  <si>
    <t>Tāme sastādīta  2020. gada tirgus cenās, pamatojoties uz  AR daļas rasējumiem</t>
  </si>
  <si>
    <t xml:space="preserve"> </t>
  </si>
  <si>
    <t>stiprinājumi</t>
  </si>
  <si>
    <t>obj</t>
  </si>
  <si>
    <t>Sertifikāta Nr. 20-4318</t>
  </si>
  <si>
    <t>Sastādīja:</t>
  </si>
  <si>
    <t>Pārbaudīja:</t>
  </si>
  <si>
    <t>Daina Vīksne</t>
  </si>
  <si>
    <t xml:space="preserve">Sertifikāta Nr. </t>
  </si>
  <si>
    <t>1-00264</t>
  </si>
  <si>
    <t>Piezīme: paredzēta esošo kabeļu saglabāšana bēniņu stāvā.</t>
  </si>
  <si>
    <t xml:space="preserve">Tiešās izmaksas kopā, t. sk. darba devēja sociālais nodoklis 23.59% </t>
  </si>
  <si>
    <t xml:space="preserve">Bio tualetes īre un apkalpošana (1gab)  </t>
  </si>
  <si>
    <t>Logu aiļu malas apdare no iekšpuses ar parasta GKB riģipša loksnēm pēc jaunā bloka montāžas darbiem, aiļu malas gruntēšana, špaktelēšana, slīpēšana, stūra profila montāža un  krāsošana divās kārtās mainājamiem logiem (aiļu platums~0.30m)</t>
  </si>
  <si>
    <t>Administrācijas ēka</t>
  </si>
  <si>
    <t>Energoefektivitātes paaugstināšana</t>
  </si>
  <si>
    <t>Jaunā ielā 2A, Limbaži, Limbažu novads, Latvija, LV-4001</t>
  </si>
  <si>
    <t>Administrācijas ēkas energoefektivitātes paaugstināšana (kad.Nr.66010060049006)</t>
  </si>
  <si>
    <t>Esošo skārda palodžu demontāža Katlu mājā</t>
  </si>
  <si>
    <t>Esošo iekšējo palodžu demontāža Admin.ēkā</t>
  </si>
  <si>
    <t>Esošo durvju un  durvju kārbu demontāža 1.stāvā</t>
  </si>
  <si>
    <t>Logu aiļu (aiļu platums~0.30m) attīrīšana, izlīdzināšana, sagatavošana  ēkas iekšpusē logu montāžai  Admin.ēkā</t>
  </si>
  <si>
    <t>Durvju  aiļu (aiļu platums~0.30m) attīrīšana, izlīdzināšana, sagatavošana   Admin.ēkā</t>
  </si>
  <si>
    <t>Logu, durvju un vārtu aiļu attīrīšana, izlīdzināšana, sagatavošana apmešānai</t>
  </si>
  <si>
    <t>Logu nomaiņa   pret PVC logiem. Krāsa: Balta.Pirms izgatavošanas veikt uzmērīšanu. (skat. AR - 3,4,5,7,8)</t>
  </si>
  <si>
    <r>
      <t xml:space="preserve">PVC logu bloks </t>
    </r>
    <r>
      <rPr>
        <b/>
        <sz val="10"/>
        <color theme="1"/>
        <rFont val="Arial"/>
        <family val="2"/>
      </rPr>
      <t>L1</t>
    </r>
    <r>
      <rPr>
        <sz val="10"/>
        <color theme="1"/>
        <rFont val="Arial"/>
        <family val="2"/>
      </rPr>
      <t xml:space="preserve"> - 1500 x 1250(H)mm ar Thermix starplikam stikla paketē, ar pastāvīgās gaisa pieplūdes iekārtu Airbox (vai ekvivalents)   un rāmja paplašinājuma profilu . Loga siltumcaurlaidības koeficienta mērvienība Uw&lt;=1.1 W/(m²K). (teh.raksturojums logu eksplikācijā).</t>
    </r>
  </si>
  <si>
    <r>
      <t xml:space="preserve">PVC logu bloks </t>
    </r>
    <r>
      <rPr>
        <b/>
        <sz val="10"/>
        <color theme="1"/>
        <rFont val="Arial"/>
        <family val="2"/>
      </rPr>
      <t>L2</t>
    </r>
    <r>
      <rPr>
        <sz val="10"/>
        <color theme="1"/>
        <rFont val="Arial"/>
        <family val="2"/>
      </rPr>
      <t xml:space="preserve"> -2000 x 1250(H)mm ar Thermix starplikam stikla paketē, ar pastāvīgās gaisa pieplūdes iekārtu Airbox (vai ekvivalents)   un rāmja paplašinājuma profilu . Loga siltumcaurlaidības koeficienta mērvienība Uw&lt;=1.1 W/(m²K). (teh.raksturojums logu eksplikācijā).</t>
    </r>
  </si>
  <si>
    <r>
      <t xml:space="preserve">PVC logu bloks </t>
    </r>
    <r>
      <rPr>
        <b/>
        <sz val="10"/>
        <color theme="1"/>
        <rFont val="Arial"/>
        <family val="2"/>
      </rPr>
      <t>L3</t>
    </r>
    <r>
      <rPr>
        <sz val="10"/>
        <color theme="1"/>
        <rFont val="Arial"/>
        <family val="2"/>
      </rPr>
      <t xml:space="preserve"> - 1800 x645(H)mm ar Thermix starplikam stikla paketē, ar pastāvīgās gaisa pieplūdes iekārtu Airbox (vai ekvivalents)   un rāmja paplašinājuma profilu . Loga siltumcaurlaidības koeficienta mērvienība Uw&lt;=1.1 W/(m²K). (teh.raksturojums logu eksplikācijā).</t>
    </r>
  </si>
  <si>
    <t xml:space="preserve">Vēja izolējošo lentu pa logu perimetru uzstādīšana </t>
  </si>
  <si>
    <t>Ēkas logi un  durvi</t>
  </si>
  <si>
    <t>Cokola profila ar lāseni komplektā ar papildelementiem un stiprinājumiem montēšana akmensvates siltumizolācijas uzstādīšanai (Administratīvā ēka)</t>
  </si>
  <si>
    <t>Ekstrudētais putupolistirols Bewi XPS 250 Foam (Styrofoam 250), b=100 mm, vai ekvivalents</t>
  </si>
  <si>
    <r>
      <t xml:space="preserve">Cokola sienas </t>
    </r>
    <r>
      <rPr>
        <b/>
        <sz val="10"/>
        <rFont val="Arial"/>
        <family val="2"/>
      </rPr>
      <t>C1</t>
    </r>
    <r>
      <rPr>
        <sz val="10"/>
        <rFont val="Arial"/>
        <family val="2"/>
      </rPr>
      <t xml:space="preserve"> siltinājuma  armēšana ar stiklašķiedras sietu </t>
    </r>
  </si>
  <si>
    <r>
      <t>Cokola sienas (</t>
    </r>
    <r>
      <rPr>
        <b/>
        <sz val="10"/>
        <rFont val="Arial"/>
        <family val="2"/>
      </rPr>
      <t>C1</t>
    </r>
    <r>
      <rPr>
        <sz val="10"/>
        <rFont val="Arial"/>
        <family val="2"/>
      </rPr>
      <t>) virsmu siltināšana ar ekstrudētu putu polistirolu (STYROFOAM 250 vai ekvivalents) b=100 mm λ≤0,035 W/(mK), (vienā kārtā) (H=600m zem zemes līmeņa) pielīmējot ar līmēšanas javu un piestiprinot ar dībeļiem (dībeļus liek virszemes daļā )</t>
    </r>
  </si>
  <si>
    <t xml:space="preserve">Loga pielaiduma profils 9mm Sakret  MAT A/10 </t>
  </si>
  <si>
    <t xml:space="preserve">dziļuma grunts Baumit TiefenGrund </t>
  </si>
  <si>
    <t>līmēšanas java Baumit NivoFix,</t>
  </si>
  <si>
    <t xml:space="preserve">Baumit stiklašķiedras profils ārējiem stūriem 100/150  montāža logu un durvju ailām </t>
  </si>
  <si>
    <r>
      <t>Cokola logu ailu</t>
    </r>
    <r>
      <rPr>
        <b/>
        <sz val="10"/>
        <color rgb="FF000000"/>
        <rFont val="Arial"/>
        <family val="2"/>
      </rPr>
      <t xml:space="preserve"> C2</t>
    </r>
    <r>
      <rPr>
        <sz val="10"/>
        <color rgb="FF000000"/>
        <rFont val="Arial"/>
        <family val="2"/>
      </rPr>
      <t xml:space="preserve"> apdare ar masā tonētu dekoratīvo apmetumu uz silikona bāzes, ieskaitot pamatnes gruntēšanu (izņemot palodzes zonu)</t>
    </r>
  </si>
  <si>
    <t>zemapmetuma grunts UniPrimer (Baumit)</t>
  </si>
  <si>
    <t>gatavais dekoratīvais silikona apmetums Baumit SilikonTopK2 (vai ekvivalents) ar grauda izmēru 2mm vai ekvivalents</t>
  </si>
  <si>
    <t xml:space="preserve">Ārējo palodžu montāža cokola logiem </t>
  </si>
  <si>
    <r>
      <t xml:space="preserve">Cokola logu   aiļu </t>
    </r>
    <r>
      <rPr>
        <b/>
        <sz val="10"/>
        <color rgb="FF000000"/>
        <rFont val="Arial"/>
        <family val="2"/>
      </rPr>
      <t>C2</t>
    </r>
    <r>
      <rPr>
        <sz val="10"/>
        <color rgb="FF000000"/>
        <rFont val="Arial"/>
        <family val="2"/>
      </rPr>
      <t xml:space="preserve">  siltināšana pa perimetru  ar ekstrudēto putupolistirolu   30mm biezumā   (λ≤0,035 W/(mK)) (aiļu platums~0.10m) L=14.67m</t>
    </r>
  </si>
  <si>
    <t xml:space="preserve">    Cokola siltinājums (C1) (skat. AR - 2, 7, 11)</t>
  </si>
  <si>
    <t xml:space="preserve">Administratīvā ēka.                                                      </t>
  </si>
  <si>
    <t xml:space="preserve">Cokola logu aiļu siltinājums </t>
  </si>
  <si>
    <t>Betona lietusūdens novadjoslas demontāža (platums~0.7m)</t>
  </si>
  <si>
    <t>Cokola sienu  bojāto vietu labošana, sienu virsmas remonts ar remonta javu (Baumit MPA35 vai ekvivalents), virsmu pirms apstrādes gruntējot, cokola plaisu hermetizēšana (virspamata un atsegtās daļas renovācija, atjaunojot izdrupušās šuves ar elastīgu šuvju mastiku, bojāta mūra pārmūrēšana un izlīdzinot plakni siltumizolācijas plātņu stiprināšanai)</t>
  </si>
  <si>
    <t>Aļģu un sēnīšu aplikuma likvidēšana - mazgāšana ar biocīdu (aprēķins 50% no pamatu un cokola laukuma)</t>
  </si>
  <si>
    <t>Blietētas grunts pamatne</t>
  </si>
  <si>
    <t xml:space="preserve">Melnzemes uzbēršana zālāja atjaunošanai (0,34m platumā no ēkas apmales) </t>
  </si>
  <si>
    <t>Betona apmales betonēšana  (skat. AR -  11)</t>
  </si>
  <si>
    <t>Šķembu pamatnes 100 mm biezumā izveide ēkas aizsargapmalei,  ieskaitot blietēšanu (ar dolomīta šķembām (fr. 0-45))</t>
  </si>
  <si>
    <t xml:space="preserve">Ēkas betona aizsargapmales izbūve  ar kritumu no ēkas (joslas platums 600mm) ar deformācijas šuves ik pēc 6,0m </t>
  </si>
  <si>
    <t>betons C20/25</t>
  </si>
  <si>
    <t>veidņi-dēļi</t>
  </si>
  <si>
    <t>Betona apmales izbūve uz betona pamata</t>
  </si>
  <si>
    <t xml:space="preserve">Vertikālas hidroizolācijas izveidošana pamatu sienām ar bituma mastiku 2 kārtās (bituma mastika MGTN vai ekvivalents, H=1.60m) </t>
  </si>
  <si>
    <t>Stūra profila montāža aiļu malas</t>
  </si>
  <si>
    <t>Lietus ūdens skārda notekreņu demontāža</t>
  </si>
  <si>
    <t>Esošo parapetu  skārda nosegdetaļas demontāža</t>
  </si>
  <si>
    <t>Lietus ūdens skārda notekcauruļu demontāža (2gb)</t>
  </si>
  <si>
    <t>Administratīvā ēka</t>
  </si>
  <si>
    <t>Esošo mūra sienu atjaunošana pec karnīžu demontāžas</t>
  </si>
  <si>
    <t>Skārda pieslēguma detaļu starp esošo  sienu un 1st.ēkas jumtai demontāža</t>
  </si>
  <si>
    <t>Jumts P1</t>
  </si>
  <si>
    <t>Antenu u.c detaļu demontāža un montāža atpakaļ pēc jumta remontdarbu pabeigšanas</t>
  </si>
  <si>
    <t>Esošā jumta  seguma  labošana, gaisa burbuļu izgriešana, betona gruntēšana, atlupušo veco jumta segumu piekausēšana</t>
  </si>
  <si>
    <t>Ventilācijas kanālu izvadu tīrīšana un vilkmes pārbaude</t>
  </si>
  <si>
    <t xml:space="preserve">Parapetu  remonts, augšējās virsmas attīrīšana mūra darbu veikšana - parapeta paaugstināšanai </t>
  </si>
  <si>
    <t>Parapeta piemūrēšana ar ķieģeļu mūri h=400mm</t>
  </si>
  <si>
    <t>Parapeta koka karkasa izbūve no impregnētas brusas 50x40mm un 50x25mm (t.sk. dībeļi, skrūves, hidroizolācijas starplikas utml.)</t>
  </si>
  <si>
    <t>Mitrumizturīgā saplākšņa b=12mm stiprināšana ar  koka skrūvēm pie koka brusiņām piemūrētajam parapetam (t.sk. skrūves)</t>
  </si>
  <si>
    <t>Bituma ruļļmateriāla hidroizolācijas kārtas ieklāšana pārklājot piemūrēto jumta parapeta iekšējo vertikālo virsmu</t>
  </si>
  <si>
    <t xml:space="preserve">Jumta P1 pieslēguma vietas pie parapetu nosegšana   </t>
  </si>
  <si>
    <t>Jumta parapetu nosegšana ar cinkotu skārdu (rūpnieciski krāsota skārda nosegdetaļa, Pural vai ekvivalents, 0,5mm biez., krāsa RAL 7037) piemūrētajam parapetam</t>
  </si>
  <si>
    <t>cinkots leņķis 75*75*100*1,5mm, s=600mm</t>
  </si>
  <si>
    <t xml:space="preserve"> rūpnieciski krāsota skārda nosegdetaļa, Pural, 0,5mm biez., krāsa RAL 7037</t>
  </si>
  <si>
    <t>Parapets</t>
  </si>
  <si>
    <t>Dzegas</t>
  </si>
  <si>
    <t>Tvaika plēves ieklāšana uz esošā pārseguma</t>
  </si>
  <si>
    <t xml:space="preserve">Jumta koka konstrukciju montāža no antiseptētām brusām ar metāla leņkveida  stiprinājumiem </t>
  </si>
  <si>
    <t>dībeļskrūves 150 mm</t>
  </si>
  <si>
    <t>neilona dībelis FISHER SX 10x200 vai ekvivalents</t>
  </si>
  <si>
    <t>Vormann leņķis 70x70x50x2,5 Art.nr.70931 vai ekvivalents</t>
  </si>
  <si>
    <t>skrūve 6x70</t>
  </si>
  <si>
    <t>antiseptizēti ar antipirēnu apstrādāti kokmateriāli 250(h)x70mm</t>
  </si>
  <si>
    <t>siltumizolācijas tapas ar plastmasas patronām un dībeļiem</t>
  </si>
  <si>
    <t>jumta puscietās siltumizolācijas pamatkārtas plātnes b = 150 mm Paroc ROS 30  ieklāšana (λ ≤ 0,036 W/(m*K))</t>
  </si>
  <si>
    <t>jumta puscietās siltumizolācijas plātnes b =100 mm Paroc ROS 30g  ieklāšana (λ ≤ 0,036 W/(m*K))</t>
  </si>
  <si>
    <t xml:space="preserve">Jumta siltināšana ar akmens vati b=300 mm </t>
  </si>
  <si>
    <t>jumta virskārtas siltumizolācijas plātnes Paroc ROB  80  b=50 mm ieklāšana, stiprinot ar fiksatoriem cauri visai siltumizolācijai pārseguma panelī(λ ≤ 0,038 W/(m*K))</t>
  </si>
  <si>
    <t>skrūves 120 mm</t>
  </si>
  <si>
    <t>Dzegas siltināšana ar akmensvati</t>
  </si>
  <si>
    <t>siltumizolācijas plātnes Paroc ROB  80  b=50 mm</t>
  </si>
  <si>
    <t>Jumta siltinājuma noslēguma montāža dzegām, nostiprināšana pie koka brusām ar skrūvēm, L=11.84x2=23.68m</t>
  </si>
  <si>
    <t>stūra profils ar lāseni</t>
  </si>
  <si>
    <t xml:space="preserve">Dzegas siltinājuma  armēšana ar stiklašķiedras sietu </t>
  </si>
  <si>
    <t xml:space="preserve">Dzegas virsmu  apdare ar masā tonētu  dekoratīvo apmetumu uz silikona bāzes, ieskaitot pamatnes gruntēšanu  </t>
  </si>
  <si>
    <r>
      <t xml:space="preserve">Sienu </t>
    </r>
    <r>
      <rPr>
        <b/>
        <sz val="10"/>
        <rFont val="Arial"/>
        <family val="2"/>
      </rPr>
      <t>C1</t>
    </r>
    <r>
      <rPr>
        <sz val="10"/>
        <rFont val="Arial"/>
        <family val="2"/>
      </rPr>
      <t xml:space="preserve">  apdare ar masā tonētu  dekoratīvo apmetumu uz silikona bāzes, ieskaitot pamatnes gruntēšanu  atbilstoši krāsas piegādātāja prasībām</t>
    </r>
  </si>
  <si>
    <t xml:space="preserve">Jumta deflektoru uzstādīšana D=100mm, H=400mm un saduršuvju hermetizēšana </t>
  </si>
  <si>
    <t>Skārda lāseņa stiprināšana pie koka latas (rūpnieciski krāsots skārda lāsenis, stiprinājumi)</t>
  </si>
  <si>
    <t xml:space="preserve">Jumta dzegas  cinkota nosegskārda lāseņa  stiprināšana </t>
  </si>
  <si>
    <t>jumta apakšklājs Uniflex EMP (vai ekvivalents)</t>
  </si>
  <si>
    <t>jumta virsklājs UniflexEKP 5.0 slate  (vai ekvivalents)</t>
  </si>
  <si>
    <t>gāze</t>
  </si>
  <si>
    <t>Ventizvādu sienu remonts (skursteņa gala pārmūrēšana, mūrējuma labošana)</t>
  </si>
  <si>
    <t>1300 x 700mm</t>
  </si>
  <si>
    <t>900 x 500mm</t>
  </si>
  <si>
    <t>Koka latu 100x40 mm nostiprināšana pie koka brusām ar skrūvēm</t>
  </si>
  <si>
    <t>antiseptizēti ar antipirēnu apstrādāti kokmateriāli 100(h)x40mm</t>
  </si>
  <si>
    <t>Bitumena ruļļmateriālu jumta  seguma ieklāšana 2 kārtās, mezglu apstrādi veic ar gāzes degli</t>
  </si>
  <si>
    <t>Sienas kāpnes ''TOODE'' 700mm, L=7.30, RAL 8011 montāža</t>
  </si>
  <si>
    <t>Sienas kāpnes ''TOODE'' 700mm, L=4.80, RAL 8011 montāža</t>
  </si>
  <si>
    <t xml:space="preserve">Inventāro statņu un stalažu noma, uzstādīšana, nojaukšana </t>
  </si>
  <si>
    <t>Ēku fasāžu siltināšana un apdare</t>
  </si>
  <si>
    <t>Ēku jumtu siltināšana</t>
  </si>
  <si>
    <t>Pagraba gaismas šahtu remonts</t>
  </si>
  <si>
    <t>Ventilācija</t>
  </si>
  <si>
    <t>Fasādes siltinājums (S1)(skat. AR-3,4,5,7,9,11,12,18 )</t>
  </si>
  <si>
    <t>Betona bruģakmens 6cm izbūve (demontētais)</t>
  </si>
  <si>
    <t>Aizsargapmales izbūve no betona bruģakmeņa ar kritumu no ēkas (joslas platums 1000mm)</t>
  </si>
  <si>
    <t>Gaismas šahtu sienu un grīdu attīrīšana</t>
  </si>
  <si>
    <t>Esošās gaismas šahtas sienu un grīdu  attīrīšana, remonts vietām, virsmu izlīdzināšana</t>
  </si>
  <si>
    <t>Brusa impregnēta 50*150mm (L=90.54m)</t>
  </si>
  <si>
    <t>Brusa impregnēta 75*125mm (L=568.35m)</t>
  </si>
  <si>
    <t>Brusa impregnēta 50*80mm logiem (L=147.32m)</t>
  </si>
  <si>
    <t>Dēlis impregnētais 25*125mm (L=304.7m)</t>
  </si>
  <si>
    <t>Dēlis impregnētais 25*75mm (L=263.65m)</t>
  </si>
  <si>
    <t>Dēlis impregnētais 30*30mm (L=39.4m)</t>
  </si>
  <si>
    <t>Fasādes sienu siltināšana ar Roockwool VENTIROCK F SUPER , b=150mm ((siltumvadības koeficients λ ≤ 0,033W/(m*K)) vai ekvivalents</t>
  </si>
  <si>
    <t>fibrocementa loksnes Eternit vai ekvivalents (izbūvi veikt saskaņā ar ražotāja norādījumiem)</t>
  </si>
  <si>
    <t>Logu aiļu  siltinājums ( S2 ) (skat. AR - 11)</t>
  </si>
  <si>
    <t>U-veida PVC profils 12mm/2700 (L=105.92m)</t>
  </si>
  <si>
    <t>Aiļu apšuvuma lokšņu montāža</t>
  </si>
  <si>
    <t xml:space="preserve">fibrocementa loksnes Eternit vai ekvivalents </t>
  </si>
  <si>
    <t>Skārda palodze (cinkotais skārds, RAL 7037, PE, 0.5mm)  platums 400mm</t>
  </si>
  <si>
    <t xml:space="preserve">Insektu sieta montāža ēkas ailām  </t>
  </si>
  <si>
    <t>Fasādes siltinājums (S3)(skat. AR-,4,5,7)</t>
  </si>
  <si>
    <t xml:space="preserve">Fasādes siltumizolācija Paroc Linio 10, b=150mm vai ekvivalents </t>
  </si>
  <si>
    <t>Fasādes izolācijas skrūvējams stiprinājums ar metāla naglu ar uzkausētu plastmasas galvu, L=220mm</t>
  </si>
  <si>
    <t xml:space="preserve">Stūra profils Ejot 10*15 cm vai ekvivalents </t>
  </si>
  <si>
    <t xml:space="preserve">gatavais dekoratīvais silikona apmetums Baumit SilikonTopK2 (vai ekvivalents) ar grauda izmēru 2mm </t>
  </si>
  <si>
    <r>
      <t xml:space="preserve">Fasādes sienas </t>
    </r>
    <r>
      <rPr>
        <b/>
        <sz val="10"/>
        <rFont val="Arial"/>
        <family val="2"/>
      </rPr>
      <t>S3</t>
    </r>
    <r>
      <rPr>
        <sz val="10"/>
        <rFont val="Arial"/>
        <family val="2"/>
      </rPr>
      <t xml:space="preserve"> siltināšana, līmējot akmens vates plāksnes 150mm biezumā (λ ≤ 0,036 W/(m*K)) ar līmjavu, stiprinot ar dībeļiem (Izņemot  cokola virsmu)</t>
    </r>
  </si>
  <si>
    <r>
      <t xml:space="preserve">Sienu </t>
    </r>
    <r>
      <rPr>
        <b/>
        <sz val="10"/>
        <rFont val="Arial"/>
        <family val="2"/>
      </rPr>
      <t>S3</t>
    </r>
    <r>
      <rPr>
        <sz val="10"/>
        <rFont val="Arial"/>
        <family val="2"/>
      </rPr>
      <t xml:space="preserve"> </t>
    </r>
    <r>
      <rPr>
        <b/>
        <sz val="10"/>
        <rFont val="Arial"/>
        <family val="2"/>
      </rPr>
      <t xml:space="preserve"> </t>
    </r>
    <r>
      <rPr>
        <sz val="10"/>
        <rFont val="Arial"/>
        <family val="2"/>
      </rPr>
      <t xml:space="preserve">apdare ar masā tonētu dekoratīvo apmetumu uz silikona bāzes, ieskaitot pamatnes gruntēšanu atbilstoši krāsas piegādātāja prasībām </t>
    </r>
  </si>
  <si>
    <t>Karoga kāta stiprinājuma atjaunošana (skat. AR - 16)</t>
  </si>
  <si>
    <t>Tāme sastādīta  2022. gada tirgus cenās, pamatojoties uz  AR daļas rasējumiem</t>
  </si>
  <si>
    <t>Pieplūdes/ nosūces  PN mezgls pagraba stāva telpām</t>
  </si>
  <si>
    <t>Gaisa apstrādes iekārtas, ventilatora vadības automātikas un elektropieslēguma materiāli</t>
  </si>
  <si>
    <t>Ārgaisa kombinētā ieņemšanas/ izmešanas reste CVVX160</t>
  </si>
  <si>
    <t>Pieplūdes restes NOVA-A ar reg. lāpstiņām un vārsts (plūsmas regulēšanai)  200*100</t>
  </si>
  <si>
    <t>Pieplūdes restes NOVA-A ar reg. lāpstiņām (plūsmas regulēšanai)  200*100</t>
  </si>
  <si>
    <t>Nosūces restes ar plūsmas regulējošo ierīci  200*100</t>
  </si>
  <si>
    <t>Nosūces reste 200*100</t>
  </si>
  <si>
    <t>Izolācijas stiprinājuma materiāli</t>
  </si>
  <si>
    <t>Atvēruma veidošana gaisa vadu izvadīšanai sienas konstrukcijā</t>
  </si>
  <si>
    <t>Izkalto caurumu hermetizācija un apdare pēc  montāžas</t>
  </si>
  <si>
    <t>Gaisa vadu veidgabali un fasondaļas</t>
  </si>
  <si>
    <t>Palīgmateriāli</t>
  </si>
  <si>
    <t>Montāžas komplekts</t>
  </si>
  <si>
    <t xml:space="preserve">Gaisa pieplūdes agregāts SAVE VTR 300 (Lp=180 m3/h, Ln=180 m3/h; P=180Pa; ,Nel=1.67 kW; 230~, 10A ) komplektā ar vadības automātiku un montāžas stiprinājumiem; iekārta piekārto griestu izpildījumā SAVE VTR 300 </t>
  </si>
  <si>
    <t>Vārsts ar servopiedziņu Ø160</t>
  </si>
  <si>
    <t xml:space="preserve">Trokšņu slāpētājs LDC 160*600 </t>
  </si>
  <si>
    <t>Droseļvārsts Ø100</t>
  </si>
  <si>
    <t>Pieplūdes difuzors TFF100 Ø100</t>
  </si>
  <si>
    <t>Gaisa vads no cinkota skārda Ø160</t>
  </si>
  <si>
    <t>DP  telpām (1,2,3 stāva telpām)</t>
  </si>
  <si>
    <t>Gaisa vads no cinkota skārda Ø100</t>
  </si>
  <si>
    <t>Gaisa vadu izolēt ar siltumizolāciju, b=50 mm (līdz iekārtai)Ø160</t>
  </si>
  <si>
    <t>Mikrorekuperācijas iekārta ar pieslēgšanu elektrotīklam, caurumu urbšana sienā un uzstādīšana Climtec RD-150 STANDARD  (kompl. ar vadības pulti, piesildes f-ja)</t>
  </si>
  <si>
    <t>Mikrorekuperācijas iekārta ar pieslēgšanu elektrotīklam, caurumu urbšana sienā un uzstādīšana Climtec RD-125 STANDARD (kompl. ar vadības pulti)</t>
  </si>
  <si>
    <t>Mikrorekuperācijas iekārta ar pieslēgšanu elektrotīklam, caurumu urbšana sienā un uzstādīšana Climtec RD-100 STANDARD (kompl. ar vadības pulti)</t>
  </si>
  <si>
    <t>Elektroinstalācija</t>
  </si>
  <si>
    <t>Atvēruma veidošana gaisa vadu izvadīšanai sienas un pārsegumu konstrukcijās</t>
  </si>
  <si>
    <t>Būvgružu savākšana, iznešana, iekraušana konteinerā un utilizēšana</t>
  </si>
  <si>
    <t>Esošo ieejas jumtiņu demontāža</t>
  </si>
  <si>
    <t>Kieģeļu atbalstsienas demontāža</t>
  </si>
  <si>
    <t>Sienu konstrukcijas attīrīšana un pamatu sienu atdalošās izolācijas ierīkošana</t>
  </si>
  <si>
    <t>Ieejas lieveņu rekonstrukcija (sk. AR-19)</t>
  </si>
  <si>
    <t>Betona lieveņu  pakāpienu un laukuma demontāža un izvešana  uz izgāztuvi</t>
  </si>
  <si>
    <t>Bitumena ruļļu materiālu hidroizolācija zem mūra sienas</t>
  </si>
  <si>
    <t>Stiegra ∅12 B500B</t>
  </si>
  <si>
    <t>Grunts virsmas noblietēšana</t>
  </si>
  <si>
    <t>Betons C20/25</t>
  </si>
  <si>
    <t>smilts  slānis 50mm</t>
  </si>
  <si>
    <t>t</t>
  </si>
  <si>
    <t>zāģmateriāli</t>
  </si>
  <si>
    <t>ūdens izturīgs finieris</t>
  </si>
  <si>
    <t>Ieejas kāpņu izbūve</t>
  </si>
  <si>
    <t xml:space="preserve">Betona pamatu izveidošana zem mūra sienas  </t>
  </si>
  <si>
    <t>Blietēto šķembu (fr,5-40), bliet. K=1,26, pamatnes izbūve 150mm biez.</t>
  </si>
  <si>
    <t xml:space="preserve">Blietēto šķembu (fr,5-40), bliet. K=1,26, pamatnes izbūve </t>
  </si>
  <si>
    <t>Betons C30/37</t>
  </si>
  <si>
    <t>Lieveņa pamatnes  izņemšana ar rokām lieveņa betonēšanai un atpakaļaizbēršana</t>
  </si>
  <si>
    <t>Ieejas  lieveņa laukuma betona virsmu  špakteļēšana (tsk gruntēšana)</t>
  </si>
  <si>
    <t>Ieejas lieveņa laukuma flīzēšana ar akmens masas flīzēm (tsk gruntēšana). Flīzes:salizturīgas, nodilumizturība PEI IV vai
 PEI V; pretslīdes klase R 11 vai R 12. (tsk flīžu izšuvošana)
(salizturīga flīžu līme un šuvju masa)</t>
  </si>
  <si>
    <t>Esošo betona bruģakmens apmaļu demontāža atkārtotai izmantošanai</t>
  </si>
  <si>
    <t>Ēkas ķieģeļu sienas   virsmas  tīrīšana un izdrupušās vietas remonts pēc nojumju demontāžas</t>
  </si>
  <si>
    <t>Atbalstsienas skārda apmales montāža</t>
  </si>
  <si>
    <t>Polikarbonāta jumtiņu  montāža (1300x2500mm.) Izmērus precizēt uz vietas</t>
  </si>
  <si>
    <t>Izgatavot un uzstādīt kāpņu margas (drošības lenteris 1100 mm augstumā)</t>
  </si>
  <si>
    <t>Vertikālā invalīdu pacēlāja montāža (ietverot augšējos vārtiņus)</t>
  </si>
  <si>
    <t>Lietusūdens notekcauruļu d=100 mm  montāža ar veidgabaliem,stiprinājumiem, savienojuma vietas apstrādāt ar silikonu</t>
  </si>
  <si>
    <t>Lietusūdens notekrenes d=150mm montāža  ar veidgabaliem, stiprinājumiem, savienojuma vietas apstrādāt ar silikonu</t>
  </si>
  <si>
    <t>antiseptizēti ar antipirēnu apstrādāti kokmateriāli 250(h)x100mm, L=1.2m, solis 600mm</t>
  </si>
  <si>
    <t>EIRO210222/001</t>
  </si>
  <si>
    <t>Būvlaukuma aprīkošana  (skat.  DOP - 1 )</t>
  </si>
  <si>
    <t>Esošas 2 viru (4m) vārti</t>
  </si>
  <si>
    <t xml:space="preserve">Būvlaukuma nožogošana ar esošo žogu </t>
  </si>
  <si>
    <t>Krūmu zāģēšana un aizvešana</t>
  </si>
  <si>
    <t>Demontēt apgaismes armatūru, signalizācijas, u.c. Elektroierīces no fasādes saglabājot tos, pēc darbu pabeigšanas montēt atpakaļ</t>
  </si>
  <si>
    <t>Eternit  fibro-cementa fasāžu  apdares lokšņu montāža (557.43+10.25m2 (cokolam)=583.70 m2</t>
  </si>
  <si>
    <t>Logu un durvju aiļu siltināšana ar  Roockwool VENTIROCK F SUPER, b=30mm ((siltumvadības koeficients λ ≤ 0,033W/(m*K)) vai ekvivalents</t>
  </si>
  <si>
    <t>magnezīta loksne MGO Premium, b=6mm vai ekvivalents</t>
  </si>
  <si>
    <t>līmēšanas java Baumit NivoFix vai ekvivalents</t>
  </si>
  <si>
    <r>
      <t xml:space="preserve">Fasādes sienu </t>
    </r>
    <r>
      <rPr>
        <b/>
        <sz val="10"/>
        <rFont val="Arial"/>
        <family val="2"/>
      </rPr>
      <t>S3</t>
    </r>
    <r>
      <rPr>
        <sz val="10"/>
        <rFont val="Arial"/>
        <family val="2"/>
      </rPr>
      <t xml:space="preserve"> un apdare ar šķiedras sietu (160g/m2)  līmjavā </t>
    </r>
  </si>
  <si>
    <t>StarTex stiklašķiedras armēšanas siets 160g (Baumit vai ekvivalents)</t>
  </si>
  <si>
    <t>apmetuma tonēšana (skat. krāsu  pasē)</t>
  </si>
  <si>
    <t>Numura zīmes uzstādīšana atpakaļ</t>
  </si>
  <si>
    <t>Esošo betona bruģakmens apmaļu demontāža atkārtotai izmantošanai, b=1000mm</t>
  </si>
  <si>
    <t>Grunts rakšanas darbi 0.9 m platumā un 1.0 m dziļumā gar pamatiem ar roku darbu (bruģakmens lietus ūdens novadjoslas izbūvei)</t>
  </si>
  <si>
    <t>Pamatu un cokola sienas attīrīšana no netīrumiem, atslāņotā un nodrupušā apmetuma</t>
  </si>
  <si>
    <t xml:space="preserve">Cokola aizbēršana, blietējot pa kārtām b=200 mm ar jauno pievesto smilti </t>
  </si>
  <si>
    <t>StarTex stiklašķiedras armēšanas siets 160g, 4x4mm (Baumit vai ekvivalents)</t>
  </si>
  <si>
    <t xml:space="preserve">ekstrudētais  putupolistirols Styrofoam 250, b=30mm </t>
  </si>
  <si>
    <t>Siltināto virsmu armēšana ar stiklašķiedras sietu (izņemot palodzes zonu) (aiļu pl.0,20m)</t>
  </si>
  <si>
    <t>līmēšanas java Baumit NivoFix</t>
  </si>
  <si>
    <t xml:space="preserve">Baumit PVC stūra profilu ar lāseni PROFIL 600 montāža logu ailām </t>
  </si>
  <si>
    <t>Gaismas aku tērauda aizsargrežģu attīrīšana, remonts, krāsošana un uzstādīšana atpakaļ</t>
  </si>
  <si>
    <t>Saduršuvju iztīrīšana gar jumta  parapetiem, visiem jumta izvadiem, gruntēšana un hermetizēšana ar šuvju lentu Mapeiband H12 (vai ekvivalents)</t>
  </si>
  <si>
    <t>Esošo logu demontāža</t>
  </si>
  <si>
    <t>Esošo skārda palodžu demontāža admin/ ēkā</t>
  </si>
  <si>
    <t xml:space="preserve">Ieejas blīvas un hermētiski siltināts metāla  ārdurvju bloks  D1  - 1450 x 2000(H) mm, ieskaitot furnitūru  (aizvērējmehānisms, atdure, slēdzene, rokturi, eņģes),  (U=1.3W/(m2xK) , Krāsa - RAL 7037 (t.sk. vēja un tvaika izolējošo lentu uzstādīšana) (teh.raksturojums durvju eksplikācijā). </t>
  </si>
  <si>
    <t>montāžas putas</t>
  </si>
  <si>
    <t>Fibo bloku mūra Atbalstsiena  b=200mm ,1.8m augsta. Stiegrot katru 2.horizontālo šuvi ar 2∅8B500B siegrām, tās enkurojot esošajās sienas konstrukcijas 100mm biez., izmantojot HILTI HIT-HY ķīmisko divkomponenta masu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</si>
</sst>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
    <numFmt numFmtId="166" formatCode="0;;"/>
    <numFmt numFmtId="167" formatCode="0.0%"/>
    <numFmt numFmtId="168" formatCode="0.00;[Red]0.00"/>
    <numFmt numFmtId="169" formatCode="0.000"/>
    <numFmt numFmtId="170" formatCode="[$-426]0.00"/>
    <numFmt numFmtId="171" formatCode="#,##0.00;\-#,##0.00;&quot; &quot;"/>
    <numFmt numFmtId="172" formatCode="0.0"/>
  </numFmts>
  <fonts count="65">
    <font>
      <sz val="11"/>
      <color theme="1"/>
      <name val="Calibri"/>
      <family val="2"/>
      <charset val="186"/>
      <scheme val="minor"/>
    </font>
    <font>
      <sz val="8"/>
      <name val="Arial"/>
      <family val="2"/>
      <charset val="186"/>
    </font>
    <font>
      <b/>
      <sz val="8"/>
      <name val="Arial"/>
      <family val="2"/>
      <charset val="186"/>
    </font>
    <font>
      <sz val="10"/>
      <name val="Arial"/>
      <family val="2"/>
      <charset val="186"/>
    </font>
    <font>
      <sz val="10"/>
      <name val="Arial"/>
      <family val="2"/>
      <charset val="204"/>
    </font>
    <font>
      <sz val="11"/>
      <color theme="1"/>
      <name val="Calibri"/>
      <family val="2"/>
      <charset val="186"/>
      <scheme val="minor"/>
    </font>
    <font>
      <b/>
      <sz val="11"/>
      <name val="Arial"/>
      <family val="2"/>
    </font>
    <font>
      <sz val="10"/>
      <name val="Helv"/>
    </font>
    <font>
      <sz val="10"/>
      <name val="Arial"/>
      <family val="2"/>
    </font>
    <font>
      <b/>
      <u/>
      <sz val="10"/>
      <name val="Arial"/>
      <family val="2"/>
    </font>
    <font>
      <b/>
      <sz val="10"/>
      <name val="Arial"/>
      <family val="2"/>
    </font>
    <font>
      <sz val="10"/>
      <color indexed="8"/>
      <name val="Arial"/>
      <family val="2"/>
    </font>
    <font>
      <sz val="10"/>
      <color rgb="FFFF0000"/>
      <name val="Arial"/>
      <family val="2"/>
    </font>
    <font>
      <u/>
      <sz val="10"/>
      <name val="Arial"/>
      <family val="2"/>
    </font>
    <font>
      <sz val="10"/>
      <color theme="1"/>
      <name val="Arial"/>
      <family val="2"/>
    </font>
    <font>
      <b/>
      <u/>
      <sz val="10"/>
      <color theme="1"/>
      <name val="Arial"/>
      <family val="2"/>
    </font>
    <font>
      <sz val="11"/>
      <name val="Arial"/>
      <family val="2"/>
      <charset val="186"/>
    </font>
    <font>
      <sz val="10"/>
      <name val="Arial Cyr"/>
      <charset val="186"/>
    </font>
    <font>
      <i/>
      <sz val="10"/>
      <name val="Arial"/>
      <family val="2"/>
    </font>
    <font>
      <sz val="11"/>
      <color indexed="8"/>
      <name val="Calibri"/>
      <family val="2"/>
      <charset val="204"/>
    </font>
    <font>
      <b/>
      <sz val="10"/>
      <color theme="1"/>
      <name val="Arial"/>
      <family val="2"/>
    </font>
    <font>
      <i/>
      <sz val="8"/>
      <color indexed="23"/>
      <name val="Arial"/>
      <family val="2"/>
      <charset val="186"/>
    </font>
    <font>
      <b/>
      <u/>
      <sz val="11"/>
      <name val="Arial"/>
      <family val="2"/>
      <charset val="186"/>
    </font>
    <font>
      <b/>
      <sz val="11"/>
      <name val="Arial"/>
      <family val="2"/>
      <charset val="186"/>
    </font>
    <font>
      <sz val="12"/>
      <color theme="1"/>
      <name val="Arial Narrow"/>
      <family val="2"/>
      <charset val="186"/>
    </font>
    <font>
      <b/>
      <i/>
      <u/>
      <sz val="11"/>
      <name val="Arial"/>
      <family val="2"/>
    </font>
    <font>
      <sz val="10"/>
      <color rgb="FF000000"/>
      <name val="Arial"/>
      <family val="2"/>
      <charset val="186"/>
    </font>
    <font>
      <sz val="10"/>
      <color rgb="FF000000"/>
      <name val="Helv"/>
      <charset val="186"/>
    </font>
    <font>
      <sz val="10"/>
      <color rgb="FF000000"/>
      <name val="Arial"/>
      <family val="2"/>
    </font>
    <font>
      <sz val="11"/>
      <name val="Arial"/>
      <family val="2"/>
    </font>
    <font>
      <sz val="12"/>
      <name val="Arial"/>
      <family val="2"/>
    </font>
    <font>
      <b/>
      <sz val="12"/>
      <name val="Arial"/>
      <family val="2"/>
    </font>
    <font>
      <sz val="9"/>
      <name val="Arial"/>
      <family val="2"/>
    </font>
    <font>
      <sz val="11"/>
      <color rgb="FFFF0000"/>
      <name val="Arial"/>
      <family val="2"/>
      <charset val="186"/>
    </font>
    <font>
      <b/>
      <sz val="10"/>
      <color rgb="FFFF0000"/>
      <name val="Arial"/>
      <family val="2"/>
    </font>
    <font>
      <sz val="12"/>
      <color theme="1"/>
      <name val="Arial"/>
      <family val="2"/>
    </font>
    <font>
      <b/>
      <sz val="10"/>
      <color rgb="FF7030A0"/>
      <name val="Arial"/>
      <family val="2"/>
    </font>
    <font>
      <b/>
      <sz val="11"/>
      <color rgb="FF9900FF"/>
      <name val="Calibri"/>
      <family val="2"/>
      <scheme val="minor"/>
    </font>
    <font>
      <sz val="8"/>
      <color theme="9" tint="-0.499984740745262"/>
      <name val="Arial"/>
      <family val="2"/>
      <charset val="186"/>
    </font>
    <font>
      <sz val="11"/>
      <color theme="9" tint="-0.499984740745262"/>
      <name val="Calibri"/>
      <family val="2"/>
      <charset val="186"/>
      <scheme val="minor"/>
    </font>
    <font>
      <sz val="8"/>
      <color rgb="FFFF0000"/>
      <name val="Arial"/>
      <family val="2"/>
      <charset val="186"/>
    </font>
    <font>
      <sz val="12"/>
      <color rgb="FFFF0000"/>
      <name val="Arial Narrow"/>
      <family val="2"/>
      <charset val="186"/>
    </font>
    <font>
      <b/>
      <sz val="16"/>
      <color rgb="FF7030A0"/>
      <name val="Arial Narrow"/>
      <family val="2"/>
    </font>
    <font>
      <b/>
      <sz val="14"/>
      <color rgb="FF7030A0"/>
      <name val="Arial"/>
      <family val="2"/>
    </font>
    <font>
      <sz val="12"/>
      <color rgb="FFC00000"/>
      <name val="Arial Narrow"/>
      <family val="2"/>
      <charset val="186"/>
    </font>
    <font>
      <b/>
      <sz val="12"/>
      <color theme="1"/>
      <name val="Arial Narrow"/>
      <family val="2"/>
    </font>
    <font>
      <b/>
      <sz val="12"/>
      <color rgb="FFC00000"/>
      <name val="Arial Narrow"/>
      <family val="2"/>
    </font>
    <font>
      <b/>
      <sz val="12"/>
      <color theme="9" tint="-0.499984740745262"/>
      <name val="Arial Narrow"/>
      <family val="2"/>
    </font>
    <font>
      <b/>
      <sz val="12"/>
      <color rgb="FF9900FF"/>
      <name val="Arial Narrow"/>
      <family val="2"/>
    </font>
    <font>
      <b/>
      <sz val="10"/>
      <name val="Arial"/>
      <family val="2"/>
      <charset val="186"/>
    </font>
    <font>
      <b/>
      <sz val="14"/>
      <name val="Arial"/>
      <family val="2"/>
    </font>
    <font>
      <b/>
      <u/>
      <sz val="12"/>
      <name val="Arial"/>
      <family val="2"/>
    </font>
    <font>
      <sz val="10"/>
      <color rgb="FF000000"/>
      <name val="Arial Narrow"/>
      <family val="2"/>
      <charset val="186"/>
    </font>
    <font>
      <b/>
      <sz val="10"/>
      <color rgb="FF000000"/>
      <name val="Arial"/>
      <family val="2"/>
    </font>
    <font>
      <b/>
      <u/>
      <sz val="12"/>
      <color rgb="FF000000"/>
      <name val="Arial"/>
      <family val="2"/>
    </font>
    <font>
      <b/>
      <sz val="9"/>
      <color indexed="81"/>
      <name val="Tahoma"/>
      <family val="2"/>
      <charset val="186"/>
    </font>
    <font>
      <sz val="9"/>
      <color indexed="81"/>
      <name val="Tahoma"/>
      <family val="2"/>
      <charset val="186"/>
    </font>
    <font>
      <b/>
      <i/>
      <u/>
      <sz val="14"/>
      <name val="Arial"/>
      <family val="2"/>
    </font>
    <font>
      <b/>
      <u/>
      <sz val="20"/>
      <color rgb="FFFF0000"/>
      <name val="Arial"/>
      <family val="2"/>
    </font>
    <font>
      <b/>
      <sz val="11"/>
      <color rgb="FFFF0000"/>
      <name val="Calibri"/>
      <family val="2"/>
      <scheme val="minor"/>
    </font>
    <font>
      <b/>
      <u/>
      <sz val="14"/>
      <name val="Arial"/>
      <family val="2"/>
    </font>
    <font>
      <b/>
      <u/>
      <sz val="12"/>
      <color theme="1"/>
      <name val="Arial"/>
      <family val="2"/>
    </font>
    <font>
      <sz val="9"/>
      <name val="Arial"/>
      <family val="2"/>
      <charset val="186"/>
    </font>
    <font>
      <sz val="10"/>
      <color rgb="FF9900CC"/>
      <name val="Calibri"/>
      <family val="2"/>
      <charset val="186"/>
      <scheme val="minor"/>
    </font>
    <font>
      <sz val="10"/>
      <name val="Arial"/>
      <family val="2"/>
      <charset val="1"/>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FF"/>
        <bgColor rgb="FFFFFFFF"/>
      </patternFill>
    </fill>
  </fills>
  <borders count="76">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medium">
        <color indexed="64"/>
      </left>
      <right/>
      <top/>
      <bottom/>
      <diagonal/>
    </border>
    <border>
      <left/>
      <right/>
      <top style="hair">
        <color indexed="64"/>
      </top>
      <bottom style="hair">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hair">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indexed="64"/>
      </left>
      <right/>
      <top/>
      <bottom style="hair">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hair">
        <color indexed="64"/>
      </top>
      <bottom/>
      <diagonal/>
    </border>
    <border>
      <left style="medium">
        <color indexed="64"/>
      </left>
      <right style="thin">
        <color indexed="64"/>
      </right>
      <top/>
      <bottom/>
      <diagonal/>
    </border>
  </borders>
  <cellStyleXfs count="28">
    <xf numFmtId="0" fontId="0" fillId="0" borderId="0"/>
    <xf numFmtId="0" fontId="3" fillId="0" borderId="0"/>
    <xf numFmtId="0" fontId="3" fillId="0" borderId="0"/>
    <xf numFmtId="0" fontId="4" fillId="0" borderId="0"/>
    <xf numFmtId="0" fontId="7" fillId="0" borderId="0"/>
    <xf numFmtId="0" fontId="3" fillId="0" borderId="0"/>
    <xf numFmtId="0" fontId="3" fillId="0" borderId="0"/>
    <xf numFmtId="0" fontId="5" fillId="0" borderId="0"/>
    <xf numFmtId="0" fontId="4" fillId="0" borderId="0"/>
    <xf numFmtId="0" fontId="4" fillId="0" borderId="0"/>
    <xf numFmtId="0" fontId="17" fillId="0" borderId="0"/>
    <xf numFmtId="0" fontId="3" fillId="0" borderId="0"/>
    <xf numFmtId="0" fontId="3" fillId="0" borderId="0"/>
    <xf numFmtId="0" fontId="3" fillId="0" borderId="0"/>
    <xf numFmtId="0" fontId="19" fillId="0" borderId="0"/>
    <xf numFmtId="0" fontId="21" fillId="0" borderId="0" applyNumberFormat="0" applyFill="0" applyBorder="0" applyAlignment="0" applyProtection="0"/>
    <xf numFmtId="0" fontId="3" fillId="0" borderId="0"/>
    <xf numFmtId="0" fontId="3" fillId="0" borderId="0"/>
    <xf numFmtId="0" fontId="26" fillId="0" borderId="0" applyNumberFormat="0" applyBorder="0" applyProtection="0"/>
    <xf numFmtId="0" fontId="27" fillId="0" borderId="0" applyNumberFormat="0" applyBorder="0" applyProtection="0"/>
    <xf numFmtId="9" fontId="5" fillId="0" borderId="0" applyFont="0" applyFill="0" applyBorder="0" applyAlignment="0" applyProtection="0"/>
    <xf numFmtId="0" fontId="3" fillId="0" borderId="0"/>
    <xf numFmtId="0" fontId="26" fillId="0" borderId="0"/>
    <xf numFmtId="0" fontId="3" fillId="0" borderId="0"/>
    <xf numFmtId="164" fontId="5" fillId="0" borderId="0" applyFont="0" applyFill="0" applyBorder="0" applyAlignment="0" applyProtection="0"/>
    <xf numFmtId="0" fontId="3" fillId="0" borderId="0"/>
    <xf numFmtId="0" fontId="3" fillId="0" borderId="0"/>
    <xf numFmtId="0" fontId="63" fillId="0" borderId="0" applyNumberFormat="0" applyFill="0" applyBorder="0" applyAlignment="0">
      <alignment wrapText="1"/>
    </xf>
  </cellStyleXfs>
  <cellXfs count="550">
    <xf numFmtId="0" fontId="0" fillId="0" borderId="0" xfId="0"/>
    <xf numFmtId="0" fontId="1" fillId="0" borderId="0" xfId="0" applyFont="1"/>
    <xf numFmtId="0" fontId="1" fillId="0" borderId="0" xfId="0" applyFont="1" applyAlignment="1">
      <alignment wrapText="1"/>
    </xf>
    <xf numFmtId="2" fontId="1" fillId="0" borderId="0" xfId="0" applyNumberFormat="1" applyFont="1"/>
    <xf numFmtId="0" fontId="2" fillId="0" borderId="32" xfId="0" applyFont="1" applyBorder="1" applyAlignment="1">
      <alignment horizontal="center" vertical="center" textRotation="90" wrapText="1"/>
    </xf>
    <xf numFmtId="0" fontId="1" fillId="0" borderId="44" xfId="0" applyFont="1" applyBorder="1" applyAlignment="1">
      <alignment horizontal="center" vertical="center" textRotation="90" wrapText="1"/>
    </xf>
    <xf numFmtId="0" fontId="1" fillId="0" borderId="31" xfId="0" applyFont="1" applyBorder="1" applyAlignment="1">
      <alignment horizontal="center" vertical="center" textRotation="90" wrapText="1"/>
    </xf>
    <xf numFmtId="165" fontId="8" fillId="0" borderId="42" xfId="2" applyNumberFormat="1" applyFont="1" applyBorder="1" applyAlignment="1">
      <alignment horizontal="center" vertical="center"/>
    </xf>
    <xf numFmtId="165" fontId="10" fillId="0" borderId="43" xfId="2" applyNumberFormat="1" applyFont="1" applyBorder="1" applyAlignment="1">
      <alignment horizontal="center" vertical="center"/>
    </xf>
    <xf numFmtId="166" fontId="8" fillId="0" borderId="5" xfId="0" applyNumberFormat="1" applyFont="1" applyBorder="1" applyAlignment="1">
      <alignment horizontal="center" vertical="center"/>
    </xf>
    <xf numFmtId="0" fontId="8" fillId="0" borderId="27" xfId="0" applyFont="1" applyBorder="1" applyAlignment="1">
      <alignment wrapText="1"/>
    </xf>
    <xf numFmtId="165" fontId="8" fillId="0" borderId="27" xfId="2" applyNumberFormat="1" applyFont="1" applyBorder="1" applyAlignment="1">
      <alignment horizontal="center" vertical="center"/>
    </xf>
    <xf numFmtId="165" fontId="10" fillId="0" borderId="28" xfId="2" applyNumberFormat="1" applyFont="1" applyBorder="1" applyAlignment="1">
      <alignment horizontal="center" vertical="center"/>
    </xf>
    <xf numFmtId="165" fontId="8" fillId="0" borderId="5" xfId="2" applyNumberFormat="1" applyFont="1" applyBorder="1" applyAlignment="1">
      <alignment horizontal="center" vertical="center"/>
    </xf>
    <xf numFmtId="165" fontId="8" fillId="0" borderId="27" xfId="0" applyNumberFormat="1" applyFont="1" applyBorder="1" applyAlignment="1">
      <alignment horizontal="center" vertical="center" wrapText="1"/>
    </xf>
    <xf numFmtId="165" fontId="8" fillId="0" borderId="45" xfId="2" applyNumberFormat="1" applyFont="1" applyBorder="1" applyAlignment="1">
      <alignment horizontal="center" vertical="center"/>
    </xf>
    <xf numFmtId="165" fontId="8" fillId="0" borderId="49" xfId="2" applyNumberFormat="1" applyFont="1" applyBorder="1" applyAlignment="1">
      <alignment horizontal="center" vertical="center"/>
    </xf>
    <xf numFmtId="0" fontId="8" fillId="0" borderId="27" xfId="0" applyFont="1" applyBorder="1" applyAlignment="1">
      <alignment horizontal="center" vertical="center" wrapText="1"/>
    </xf>
    <xf numFmtId="0" fontId="8" fillId="0" borderId="27" xfId="0" applyFont="1" applyBorder="1" applyAlignment="1">
      <alignment horizontal="center" vertical="center"/>
    </xf>
    <xf numFmtId="0" fontId="8" fillId="0" borderId="27" xfId="0" applyFont="1" applyBorder="1" applyAlignment="1">
      <alignment horizontal="center"/>
    </xf>
    <xf numFmtId="0" fontId="8" fillId="0" borderId="27" xfId="0" applyFont="1" applyBorder="1" applyAlignment="1">
      <alignment horizontal="left" vertical="center" wrapText="1"/>
    </xf>
    <xf numFmtId="2" fontId="8" fillId="0" borderId="27" xfId="0" applyNumberFormat="1" applyFont="1" applyBorder="1" applyAlignment="1">
      <alignment horizontal="center" vertical="center"/>
    </xf>
    <xf numFmtId="0" fontId="8" fillId="2" borderId="27" xfId="4" applyFont="1" applyFill="1" applyBorder="1" applyAlignment="1" applyProtection="1">
      <alignment vertical="center" wrapText="1"/>
      <protection locked="0"/>
    </xf>
    <xf numFmtId="0" fontId="8" fillId="2" borderId="27" xfId="4" applyFont="1" applyFill="1" applyBorder="1" applyAlignment="1" applyProtection="1">
      <alignment horizontal="center" vertical="center"/>
      <protection locked="0"/>
    </xf>
    <xf numFmtId="4" fontId="11" fillId="0" borderId="27" xfId="7" applyNumberFormat="1" applyFont="1" applyBorder="1" applyAlignment="1">
      <alignment horizontal="center" vertical="center"/>
    </xf>
    <xf numFmtId="0" fontId="8" fillId="3" borderId="27" xfId="0" applyFont="1" applyFill="1" applyBorder="1" applyAlignment="1">
      <alignment horizontal="left" vertical="center" wrapText="1"/>
    </xf>
    <xf numFmtId="168" fontId="8" fillId="2" borderId="27" xfId="0" applyNumberFormat="1" applyFont="1" applyFill="1" applyBorder="1" applyAlignment="1">
      <alignment horizontal="center" vertical="center" wrapText="1"/>
    </xf>
    <xf numFmtId="168" fontId="8" fillId="2" borderId="27" xfId="8" applyNumberFormat="1" applyFont="1" applyFill="1" applyBorder="1" applyAlignment="1">
      <alignment horizontal="center" vertical="center"/>
    </xf>
    <xf numFmtId="0" fontId="8" fillId="0" borderId="27" xfId="5" applyFont="1" applyBorder="1" applyAlignment="1">
      <alignment vertical="top" wrapText="1"/>
    </xf>
    <xf numFmtId="0" fontId="8" fillId="0" borderId="27" xfId="6" applyFont="1" applyBorder="1" applyAlignment="1">
      <alignment horizontal="center" vertical="center" wrapText="1"/>
    </xf>
    <xf numFmtId="4" fontId="8" fillId="0" borderId="27" xfId="0" applyNumberFormat="1" applyFont="1" applyBorder="1" applyAlignment="1">
      <alignment horizontal="center" vertical="center" shrinkToFit="1"/>
    </xf>
    <xf numFmtId="0" fontId="8" fillId="0" borderId="27" xfId="4" applyFont="1" applyBorder="1" applyAlignment="1">
      <alignment vertical="center" wrapText="1"/>
    </xf>
    <xf numFmtId="2" fontId="8" fillId="0" borderId="27" xfId="0" applyNumberFormat="1" applyFont="1" applyBorder="1" applyAlignment="1">
      <alignment horizontal="center" vertical="center" wrapText="1"/>
    </xf>
    <xf numFmtId="2" fontId="12" fillId="0" borderId="27" xfId="0" applyNumberFormat="1" applyFont="1" applyBorder="1" applyAlignment="1">
      <alignment horizontal="center" vertical="center" wrapText="1"/>
    </xf>
    <xf numFmtId="0" fontId="8" fillId="0" borderId="27" xfId="0" applyFont="1" applyBorder="1" applyAlignment="1">
      <alignment horizontal="left" wrapText="1"/>
    </xf>
    <xf numFmtId="168" fontId="11" fillId="2" borderId="27" xfId="2" applyNumberFormat="1" applyFont="1" applyFill="1" applyBorder="1" applyAlignment="1">
      <alignment horizontal="center" vertical="center"/>
    </xf>
    <xf numFmtId="0" fontId="9" fillId="0" borderId="27" xfId="0" applyFont="1" applyBorder="1" applyAlignment="1">
      <alignment horizontal="center" vertical="center"/>
    </xf>
    <xf numFmtId="0" fontId="8" fillId="0" borderId="27" xfId="0" applyFont="1" applyBorder="1" applyAlignment="1">
      <alignment horizontal="right"/>
    </xf>
    <xf numFmtId="0" fontId="8" fillId="0" borderId="27" xfId="0" applyFont="1" applyBorder="1" applyAlignment="1">
      <alignment horizontal="justify" vertical="center" wrapText="1"/>
    </xf>
    <xf numFmtId="2" fontId="8" fillId="2" borderId="27" xfId="0" applyNumberFormat="1" applyFont="1" applyFill="1" applyBorder="1" applyAlignment="1">
      <alignment horizontal="center" vertical="center" wrapText="1"/>
    </xf>
    <xf numFmtId="0" fontId="8" fillId="0" borderId="27" xfId="0" applyFont="1" applyBorder="1" applyAlignment="1">
      <alignment horizontal="right" vertical="center" wrapText="1"/>
    </xf>
    <xf numFmtId="0" fontId="8" fillId="0" borderId="27" xfId="0" applyFont="1" applyBorder="1" applyAlignment="1">
      <alignment vertical="center" wrapText="1"/>
    </xf>
    <xf numFmtId="0" fontId="8" fillId="2" borderId="27" xfId="0" applyFont="1" applyFill="1" applyBorder="1" applyAlignment="1">
      <alignment vertical="center" wrapText="1"/>
    </xf>
    <xf numFmtId="2" fontId="8" fillId="3" borderId="27" xfId="0" applyNumberFormat="1" applyFont="1" applyFill="1" applyBorder="1" applyAlignment="1">
      <alignment horizontal="center" vertical="center"/>
    </xf>
    <xf numFmtId="2" fontId="8" fillId="3" borderId="27" xfId="0" applyNumberFormat="1" applyFont="1" applyFill="1" applyBorder="1" applyAlignment="1">
      <alignment horizontal="center" vertical="center" wrapText="1"/>
    </xf>
    <xf numFmtId="0" fontId="13" fillId="2" borderId="27" xfId="0" applyFont="1" applyFill="1" applyBorder="1" applyAlignment="1">
      <alignment horizontal="center" vertical="center" wrapText="1"/>
    </xf>
    <xf numFmtId="2" fontId="8" fillId="2" borderId="27" xfId="0" applyNumberFormat="1" applyFont="1" applyFill="1" applyBorder="1" applyAlignment="1">
      <alignment horizontal="center" vertical="center"/>
    </xf>
    <xf numFmtId="0" fontId="8" fillId="2" borderId="27" xfId="0" applyFont="1" applyFill="1" applyBorder="1" applyAlignment="1">
      <alignment horizontal="right" vertical="center" wrapText="1"/>
    </xf>
    <xf numFmtId="2" fontId="14" fillId="0" borderId="27" xfId="0" applyNumberFormat="1" applyFont="1" applyBorder="1" applyAlignment="1">
      <alignment horizontal="center" vertical="center"/>
    </xf>
    <xf numFmtId="0" fontId="14" fillId="0" borderId="27" xfId="0" applyFont="1" applyBorder="1" applyAlignment="1">
      <alignment horizontal="right" vertical="center" wrapText="1"/>
    </xf>
    <xf numFmtId="0" fontId="14" fillId="0" borderId="27" xfId="0" applyFont="1" applyBorder="1" applyAlignment="1">
      <alignment vertical="center" wrapText="1"/>
    </xf>
    <xf numFmtId="4" fontId="14" fillId="0" borderId="27" xfId="0" applyNumberFormat="1" applyFont="1" applyBorder="1" applyAlignment="1">
      <alignment horizontal="center" vertical="center"/>
    </xf>
    <xf numFmtId="4" fontId="8" fillId="0" borderId="27" xfId="0" applyNumberFormat="1" applyFont="1" applyBorder="1" applyAlignment="1">
      <alignment horizontal="center" vertical="center"/>
    </xf>
    <xf numFmtId="0" fontId="8" fillId="0" borderId="27" xfId="9" applyFont="1" applyBorder="1" applyAlignment="1">
      <alignment horizontal="left" vertical="center" wrapText="1"/>
    </xf>
    <xf numFmtId="0" fontId="14" fillId="0" borderId="27" xfId="0" applyFont="1" applyBorder="1" applyAlignment="1">
      <alignment horizontal="left" vertical="center" wrapText="1"/>
    </xf>
    <xf numFmtId="0" fontId="9" fillId="0" borderId="27" xfId="0" applyFont="1" applyBorder="1" applyAlignment="1">
      <alignment horizontal="center" vertical="center" wrapText="1"/>
    </xf>
    <xf numFmtId="0" fontId="15" fillId="0" borderId="27" xfId="0" applyFont="1" applyBorder="1" applyAlignment="1">
      <alignment horizontal="center" vertical="center" wrapText="1"/>
    </xf>
    <xf numFmtId="0" fontId="8" fillId="0" borderId="27" xfId="9" applyFont="1" applyBorder="1" applyAlignment="1">
      <alignment horizontal="center" vertical="center" wrapText="1"/>
    </xf>
    <xf numFmtId="2" fontId="8" fillId="0" borderId="27" xfId="9" applyNumberFormat="1" applyFont="1" applyBorder="1" applyAlignment="1">
      <alignment horizontal="center" vertical="center" wrapText="1"/>
    </xf>
    <xf numFmtId="165" fontId="8" fillId="0" borderId="6"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4" fontId="11" fillId="0" borderId="5" xfId="0" applyNumberFormat="1" applyFont="1" applyBorder="1" applyAlignment="1">
      <alignment horizontal="center" vertical="center"/>
    </xf>
    <xf numFmtId="168" fontId="8" fillId="2" borderId="5" xfId="0" applyNumberFormat="1" applyFont="1" applyFill="1" applyBorder="1" applyAlignment="1">
      <alignment horizontal="center" vertical="center"/>
    </xf>
    <xf numFmtId="4" fontId="8" fillId="0" borderId="5" xfId="0" applyNumberFormat="1" applyFont="1" applyBorder="1" applyAlignment="1">
      <alignment horizontal="center" vertical="center" shrinkToFit="1"/>
    </xf>
    <xf numFmtId="2" fontId="8" fillId="0" borderId="5" xfId="0" applyNumberFormat="1" applyFont="1" applyBorder="1" applyAlignment="1">
      <alignment horizontal="center" vertical="center" wrapText="1"/>
    </xf>
    <xf numFmtId="0" fontId="8" fillId="0" borderId="5" xfId="0" applyFont="1" applyBorder="1" applyAlignment="1">
      <alignment horizontal="center"/>
    </xf>
    <xf numFmtId="2" fontId="8" fillId="0" borderId="5" xfId="4" applyNumberFormat="1" applyFont="1" applyBorder="1" applyAlignment="1">
      <alignment horizontal="center" vertical="center"/>
    </xf>
    <xf numFmtId="2" fontId="8" fillId="3" borderId="5" xfId="0" applyNumberFormat="1" applyFont="1" applyFill="1" applyBorder="1" applyAlignment="1">
      <alignment horizontal="center" vertical="center"/>
    </xf>
    <xf numFmtId="2" fontId="8" fillId="2" borderId="5" xfId="0" applyNumberFormat="1" applyFont="1" applyFill="1" applyBorder="1" applyAlignment="1">
      <alignment horizontal="center" vertical="center" wrapText="1"/>
    </xf>
    <xf numFmtId="2" fontId="8" fillId="3" borderId="5" xfId="0" applyNumberFormat="1" applyFont="1" applyFill="1" applyBorder="1" applyAlignment="1">
      <alignment horizontal="center" vertical="center" wrapText="1"/>
    </xf>
    <xf numFmtId="2" fontId="14" fillId="0" borderId="5" xfId="0" applyNumberFormat="1" applyFont="1" applyBorder="1" applyAlignment="1">
      <alignment horizontal="center" vertical="center"/>
    </xf>
    <xf numFmtId="4" fontId="14" fillId="0" borderId="5" xfId="0" applyNumberFormat="1" applyFont="1" applyBorder="1" applyAlignment="1">
      <alignment horizontal="center" vertical="center"/>
    </xf>
    <xf numFmtId="4" fontId="8" fillId="0" borderId="5" xfId="0" applyNumberFormat="1" applyFont="1" applyBorder="1" applyAlignment="1">
      <alignment horizontal="center" vertical="center"/>
    </xf>
    <xf numFmtId="2" fontId="8" fillId="0" borderId="5" xfId="9" applyNumberFormat="1" applyFont="1" applyBorder="1" applyAlignment="1">
      <alignment horizontal="center" vertical="center" wrapText="1"/>
    </xf>
    <xf numFmtId="165" fontId="8" fillId="0" borderId="31" xfId="2" applyNumberFormat="1" applyFont="1" applyBorder="1" applyAlignment="1">
      <alignment horizontal="center" vertical="center"/>
    </xf>
    <xf numFmtId="165" fontId="10" fillId="0" borderId="32" xfId="2" applyNumberFormat="1" applyFont="1" applyBorder="1" applyAlignment="1">
      <alignment horizontal="center" vertical="center"/>
    </xf>
    <xf numFmtId="0" fontId="8" fillId="0" borderId="5" xfId="0" applyFont="1" applyBorder="1" applyAlignment="1">
      <alignment horizontal="center" vertical="center" wrapText="1"/>
    </xf>
    <xf numFmtId="165" fontId="9" fillId="0" borderId="27" xfId="0" applyNumberFormat="1" applyFont="1" applyBorder="1" applyAlignment="1">
      <alignment horizontal="center" vertical="center" wrapText="1"/>
    </xf>
    <xf numFmtId="165" fontId="8" fillId="0" borderId="27" xfId="0" applyNumberFormat="1" applyFont="1" applyBorder="1" applyAlignment="1">
      <alignment vertical="top" wrapText="1"/>
    </xf>
    <xf numFmtId="165" fontId="8" fillId="0" borderId="27" xfId="0" applyNumberFormat="1" applyFont="1" applyBorder="1" applyAlignment="1">
      <alignment horizontal="right" vertical="top" wrapText="1"/>
    </xf>
    <xf numFmtId="165" fontId="10" fillId="0" borderId="27" xfId="0" applyNumberFormat="1" applyFont="1" applyBorder="1" applyAlignment="1">
      <alignment horizontal="center" vertical="center" wrapText="1"/>
    </xf>
    <xf numFmtId="2" fontId="8" fillId="2" borderId="27" xfId="10" applyNumberFormat="1" applyFont="1" applyFill="1" applyBorder="1" applyAlignment="1">
      <alignment horizontal="center" vertical="center" wrapText="1"/>
    </xf>
    <xf numFmtId="2" fontId="8" fillId="2" borderId="5" xfId="0" applyNumberFormat="1" applyFont="1" applyFill="1" applyBorder="1" applyAlignment="1">
      <alignment horizontal="center" vertical="center"/>
    </xf>
    <xf numFmtId="2" fontId="8" fillId="2" borderId="31" xfId="10" applyNumberFormat="1" applyFont="1" applyFill="1" applyBorder="1" applyAlignment="1">
      <alignment horizontal="center" vertical="center" wrapText="1"/>
    </xf>
    <xf numFmtId="4" fontId="14" fillId="0" borderId="31" xfId="0" applyNumberFormat="1" applyFont="1" applyBorder="1" applyAlignment="1">
      <alignment horizontal="center" vertical="center"/>
    </xf>
    <xf numFmtId="0" fontId="8" fillId="0" borderId="5" xfId="0" applyFont="1" applyBorder="1" applyAlignment="1">
      <alignment horizontal="center" vertical="center"/>
    </xf>
    <xf numFmtId="0" fontId="8" fillId="0" borderId="5" xfId="9" applyFont="1" applyBorder="1" applyAlignment="1">
      <alignment horizontal="center" vertical="center" wrapText="1"/>
    </xf>
    <xf numFmtId="1" fontId="8" fillId="0" borderId="5" xfId="9" applyNumberFormat="1" applyFont="1" applyBorder="1" applyAlignment="1">
      <alignment horizontal="center" vertical="center" wrapText="1"/>
    </xf>
    <xf numFmtId="0" fontId="14" fillId="0" borderId="5" xfId="0" applyFont="1" applyBorder="1" applyAlignment="1">
      <alignment horizontal="center" vertical="center"/>
    </xf>
    <xf numFmtId="165" fontId="8" fillId="0" borderId="27" xfId="0" applyNumberFormat="1" applyFont="1" applyBorder="1" applyAlignment="1">
      <alignment horizontal="left" vertical="center" wrapText="1"/>
    </xf>
    <xf numFmtId="0" fontId="9" fillId="0" borderId="27" xfId="4" applyFont="1" applyBorder="1" applyAlignment="1">
      <alignment horizontal="center" vertical="center" wrapText="1"/>
    </xf>
    <xf numFmtId="0" fontId="9" fillId="0" borderId="27" xfId="9" applyFont="1" applyBorder="1" applyAlignment="1">
      <alignment horizontal="center" vertical="center" wrapText="1"/>
    </xf>
    <xf numFmtId="0" fontId="8" fillId="0" borderId="27" xfId="9" applyFont="1" applyBorder="1" applyAlignment="1">
      <alignment horizontal="right" vertical="center" wrapText="1"/>
    </xf>
    <xf numFmtId="0" fontId="10" fillId="0" borderId="26" xfId="0" applyFont="1" applyBorder="1" applyAlignment="1">
      <alignment horizontal="center" vertical="center" textRotation="90" wrapText="1"/>
    </xf>
    <xf numFmtId="0" fontId="8" fillId="0" borderId="44" xfId="0" applyFont="1" applyBorder="1" applyAlignment="1">
      <alignment horizontal="center" vertical="center" textRotation="90" wrapText="1"/>
    </xf>
    <xf numFmtId="0" fontId="8" fillId="0" borderId="31" xfId="0" applyFont="1" applyBorder="1" applyAlignment="1">
      <alignment horizontal="center" vertical="center" textRotation="90" wrapText="1"/>
    </xf>
    <xf numFmtId="0" fontId="10" fillId="0" borderId="32" xfId="0" applyFont="1" applyBorder="1" applyAlignment="1">
      <alignment horizontal="center" vertical="center" textRotation="90" wrapText="1"/>
    </xf>
    <xf numFmtId="0" fontId="8" fillId="0" borderId="27" xfId="11" applyFont="1" applyBorder="1" applyAlignment="1">
      <alignment horizontal="right" vertical="center" wrapText="1"/>
    </xf>
    <xf numFmtId="0" fontId="8" fillId="0" borderId="27" xfId="12" applyFont="1" applyBorder="1" applyAlignment="1">
      <alignment horizontal="center" vertical="center"/>
    </xf>
    <xf numFmtId="0" fontId="8" fillId="0" borderId="5" xfId="13" applyFont="1" applyBorder="1" applyAlignment="1">
      <alignment horizontal="center" vertical="center" wrapText="1"/>
    </xf>
    <xf numFmtId="0" fontId="8" fillId="0" borderId="27" xfId="13" applyFont="1" applyBorder="1" applyAlignment="1">
      <alignment horizontal="right" vertical="center" wrapText="1"/>
    </xf>
    <xf numFmtId="0" fontId="8" fillId="0" borderId="27" xfId="13" applyFont="1" applyBorder="1" applyAlignment="1">
      <alignment horizontal="center" vertical="center" wrapText="1"/>
    </xf>
    <xf numFmtId="2" fontId="8" fillId="0" borderId="27" xfId="13" applyNumberFormat="1" applyFont="1" applyBorder="1" applyAlignment="1">
      <alignment horizontal="center" vertical="center" wrapText="1"/>
    </xf>
    <xf numFmtId="2" fontId="8" fillId="0" borderId="27" xfId="13" applyNumberFormat="1" applyFont="1" applyBorder="1" applyAlignment="1">
      <alignment horizontal="right" vertical="center" wrapText="1"/>
    </xf>
    <xf numFmtId="0" fontId="8" fillId="2" borderId="27" xfId="0" applyFont="1" applyFill="1" applyBorder="1" applyAlignment="1">
      <alignment horizontal="left" vertical="center" wrapText="1"/>
    </xf>
    <xf numFmtId="0" fontId="8" fillId="0" borderId="27" xfId="10" applyFont="1" applyBorder="1" applyAlignment="1">
      <alignment horizontal="right" vertical="center" wrapText="1"/>
    </xf>
    <xf numFmtId="0" fontId="8" fillId="0" borderId="27" xfId="0" applyFont="1" applyBorder="1" applyAlignment="1">
      <alignment horizontal="left" vertical="center"/>
    </xf>
    <xf numFmtId="0" fontId="8" fillId="4" borderId="27" xfId="0" applyFont="1" applyFill="1" applyBorder="1" applyAlignment="1">
      <alignment horizontal="left" vertical="center" wrapText="1"/>
    </xf>
    <xf numFmtId="2" fontId="10" fillId="0" borderId="27" xfId="0" applyNumberFormat="1" applyFont="1" applyBorder="1" applyAlignment="1">
      <alignment horizontal="center" vertical="center" wrapText="1"/>
    </xf>
    <xf numFmtId="2" fontId="8" fillId="0" borderId="27" xfId="0" applyNumberFormat="1" applyFont="1" applyBorder="1" applyAlignment="1">
      <alignment horizontal="left" vertical="center" wrapText="1"/>
    </xf>
    <xf numFmtId="0" fontId="8" fillId="2" borderId="27" xfId="0" applyFont="1" applyFill="1" applyBorder="1" applyAlignment="1">
      <alignment horizontal="center" vertical="center" wrapText="1"/>
    </xf>
    <xf numFmtId="165" fontId="22" fillId="0" borderId="33" xfId="0" applyNumberFormat="1" applyFont="1" applyBorder="1" applyAlignment="1">
      <alignment horizontal="center" vertical="center"/>
    </xf>
    <xf numFmtId="167" fontId="23" fillId="0" borderId="53" xfId="0" applyNumberFormat="1" applyFont="1" applyBorder="1" applyAlignment="1">
      <alignment horizontal="center"/>
    </xf>
    <xf numFmtId="165" fontId="16" fillId="0" borderId="4" xfId="0" applyNumberFormat="1" applyFont="1" applyBorder="1" applyAlignment="1">
      <alignment horizontal="center"/>
    </xf>
    <xf numFmtId="165" fontId="16" fillId="0" borderId="0" xfId="0" applyNumberFormat="1" applyFont="1"/>
    <xf numFmtId="167" fontId="16" fillId="0" borderId="54" xfId="0" applyNumberFormat="1" applyFont="1" applyBorder="1" applyAlignment="1">
      <alignment horizontal="center"/>
    </xf>
    <xf numFmtId="165" fontId="16" fillId="0" borderId="34" xfId="0" applyNumberFormat="1" applyFont="1" applyBorder="1" applyAlignment="1">
      <alignment horizontal="center"/>
    </xf>
    <xf numFmtId="167" fontId="23" fillId="0" borderId="54" xfId="0" applyNumberFormat="1" applyFont="1" applyBorder="1" applyAlignment="1">
      <alignment horizontal="center"/>
    </xf>
    <xf numFmtId="0" fontId="22" fillId="0" borderId="55" xfId="0" applyFont="1" applyBorder="1" applyAlignment="1">
      <alignment horizontal="center" vertical="center"/>
    </xf>
    <xf numFmtId="165" fontId="8" fillId="5" borderId="6" xfId="0" applyNumberFormat="1" applyFont="1" applyFill="1" applyBorder="1" applyAlignment="1">
      <alignment horizontal="center" vertical="center" wrapText="1"/>
    </xf>
    <xf numFmtId="0" fontId="8" fillId="5" borderId="6" xfId="0" applyFont="1" applyFill="1" applyBorder="1" applyAlignment="1">
      <alignment horizontal="center" vertical="center"/>
    </xf>
    <xf numFmtId="2" fontId="0" fillId="0" borderId="0" xfId="0" applyNumberFormat="1"/>
    <xf numFmtId="2" fontId="8" fillId="0" borderId="6" xfId="0" applyNumberFormat="1" applyFont="1" applyBorder="1" applyAlignment="1">
      <alignment horizontal="center" vertical="center"/>
    </xf>
    <xf numFmtId="2" fontId="14" fillId="0" borderId="6" xfId="0" applyNumberFormat="1" applyFont="1" applyBorder="1" applyAlignment="1">
      <alignment horizontal="center" vertical="center"/>
    </xf>
    <xf numFmtId="2" fontId="8" fillId="0" borderId="6" xfId="0" applyNumberFormat="1" applyFont="1" applyBorder="1" applyAlignment="1">
      <alignment horizontal="center" vertical="center" wrapText="1"/>
    </xf>
    <xf numFmtId="2" fontId="8" fillId="0" borderId="6" xfId="14" applyNumberFormat="1" applyFont="1" applyBorder="1" applyAlignment="1">
      <alignment horizontal="center" vertical="center" wrapText="1"/>
    </xf>
    <xf numFmtId="2" fontId="9" fillId="0" borderId="6" xfId="9" applyNumberFormat="1" applyFont="1" applyBorder="1" applyAlignment="1">
      <alignment horizontal="center" vertical="center" wrapText="1"/>
    </xf>
    <xf numFmtId="2" fontId="9" fillId="0" borderId="6" xfId="0" applyNumberFormat="1" applyFont="1" applyBorder="1" applyAlignment="1">
      <alignment horizontal="center" vertical="center" wrapText="1"/>
    </xf>
    <xf numFmtId="2" fontId="8" fillId="0" borderId="6" xfId="9" applyNumberFormat="1" applyFont="1" applyBorder="1" applyAlignment="1">
      <alignment horizontal="center" vertical="center" wrapText="1"/>
    </xf>
    <xf numFmtId="2" fontId="8" fillId="0" borderId="51" xfId="9" applyNumberFormat="1" applyFont="1" applyBorder="1" applyAlignment="1">
      <alignment horizontal="center" vertical="center" wrapText="1"/>
    </xf>
    <xf numFmtId="2" fontId="8" fillId="0" borderId="52" xfId="9" applyNumberFormat="1" applyFont="1" applyBorder="1" applyAlignment="1">
      <alignment horizontal="center" vertical="center" wrapText="1"/>
    </xf>
    <xf numFmtId="165" fontId="8" fillId="0" borderId="25" xfId="2" applyNumberFormat="1" applyFont="1" applyBorder="1" applyAlignment="1">
      <alignment horizontal="center" vertical="center"/>
    </xf>
    <xf numFmtId="165" fontId="1" fillId="0" borderId="0" xfId="0" applyNumberFormat="1" applyFont="1"/>
    <xf numFmtId="165" fontId="9" fillId="0" borderId="10" xfId="3" applyNumberFormat="1" applyFont="1" applyBorder="1" applyAlignment="1">
      <alignment horizontal="center" vertical="center"/>
    </xf>
    <xf numFmtId="165" fontId="9" fillId="0" borderId="13" xfId="3" applyNumberFormat="1" applyFont="1" applyBorder="1" applyAlignment="1">
      <alignment horizontal="center" vertical="center"/>
    </xf>
    <xf numFmtId="165" fontId="9" fillId="0" borderId="14" xfId="3" applyNumberFormat="1" applyFont="1" applyBorder="1" applyAlignment="1">
      <alignment horizontal="center" vertical="center"/>
    </xf>
    <xf numFmtId="0" fontId="25" fillId="0" borderId="27" xfId="0" applyFont="1" applyBorder="1" applyAlignment="1">
      <alignment horizontal="left" vertical="center"/>
    </xf>
    <xf numFmtId="166" fontId="8" fillId="0" borderId="30" xfId="0" applyNumberFormat="1" applyFont="1" applyBorder="1" applyAlignment="1">
      <alignment horizontal="center" vertical="center"/>
    </xf>
    <xf numFmtId="0" fontId="8" fillId="0" borderId="31" xfId="0" applyFont="1" applyBorder="1" applyAlignment="1">
      <alignment wrapText="1"/>
    </xf>
    <xf numFmtId="165" fontId="8" fillId="0" borderId="31" xfId="0" applyNumberFormat="1" applyFont="1" applyBorder="1" applyAlignment="1">
      <alignment horizontal="right" vertical="top" wrapText="1"/>
    </xf>
    <xf numFmtId="165" fontId="8" fillId="0" borderId="31" xfId="0" applyNumberFormat="1" applyFont="1" applyBorder="1" applyAlignment="1">
      <alignment horizontal="center" vertical="center" wrapText="1"/>
    </xf>
    <xf numFmtId="0" fontId="8" fillId="0" borderId="25" xfId="0" applyFont="1" applyBorder="1" applyAlignment="1">
      <alignment wrapText="1"/>
    </xf>
    <xf numFmtId="165" fontId="10" fillId="0" borderId="26" xfId="2" applyNumberFormat="1" applyFont="1" applyBorder="1" applyAlignment="1">
      <alignment horizontal="center" vertical="center"/>
    </xf>
    <xf numFmtId="165" fontId="8" fillId="0" borderId="24" xfId="2" applyNumberFormat="1" applyFont="1" applyBorder="1" applyAlignment="1">
      <alignment horizontal="center" vertical="center"/>
    </xf>
    <xf numFmtId="0" fontId="10" fillId="0" borderId="10" xfId="3" applyFont="1" applyBorder="1" applyAlignment="1">
      <alignment vertical="center" wrapText="1"/>
    </xf>
    <xf numFmtId="0" fontId="10" fillId="0" borderId="13" xfId="3" applyFont="1" applyBorder="1" applyAlignment="1">
      <alignment vertical="center" wrapText="1"/>
    </xf>
    <xf numFmtId="0" fontId="9" fillId="0" borderId="59" xfId="3" applyFont="1" applyBorder="1" applyAlignment="1">
      <alignment vertical="center" wrapText="1"/>
    </xf>
    <xf numFmtId="0" fontId="9" fillId="0" borderId="57" xfId="3" applyFont="1" applyBorder="1" applyAlignment="1">
      <alignment vertical="center" wrapText="1"/>
    </xf>
    <xf numFmtId="4" fontId="8" fillId="0" borderId="6" xfId="0" applyNumberFormat="1" applyFont="1" applyBorder="1" applyAlignment="1">
      <alignment horizontal="center" vertical="center"/>
    </xf>
    <xf numFmtId="0" fontId="10" fillId="4" borderId="27" xfId="0" applyFont="1" applyFill="1" applyBorder="1" applyAlignment="1">
      <alignment horizontal="center" vertical="center" wrapText="1"/>
    </xf>
    <xf numFmtId="0" fontId="8" fillId="4" borderId="27" xfId="0" applyFont="1" applyFill="1" applyBorder="1" applyAlignment="1">
      <alignment horizontal="right" vertical="center" wrapText="1"/>
    </xf>
    <xf numFmtId="165" fontId="8" fillId="0" borderId="41" xfId="2" applyNumberFormat="1" applyFont="1" applyBorder="1" applyAlignment="1">
      <alignment horizontal="center" vertical="center"/>
    </xf>
    <xf numFmtId="0" fontId="29" fillId="0" borderId="0" xfId="0" applyFont="1" applyAlignment="1">
      <alignment vertical="center"/>
    </xf>
    <xf numFmtId="0" fontId="29" fillId="0" borderId="0" xfId="0" applyFont="1" applyAlignment="1">
      <alignment horizontal="right" vertical="center"/>
    </xf>
    <xf numFmtId="166" fontId="29" fillId="0" borderId="0" xfId="0" applyNumberFormat="1" applyFont="1" applyAlignment="1">
      <alignment vertical="center"/>
    </xf>
    <xf numFmtId="0" fontId="29" fillId="0" borderId="0" xfId="0" applyFont="1"/>
    <xf numFmtId="0" fontId="29" fillId="0" borderId="0" xfId="0" applyFont="1" applyAlignment="1">
      <alignment horizontal="left"/>
    </xf>
    <xf numFmtId="0" fontId="29"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center" vertical="center"/>
    </xf>
    <xf numFmtId="0" fontId="29" fillId="0" borderId="0" xfId="0" applyFont="1" applyAlignment="1">
      <alignment wrapText="1"/>
    </xf>
    <xf numFmtId="0" fontId="29" fillId="0" borderId="0" xfId="0" applyFont="1" applyAlignment="1">
      <alignment horizontal="right"/>
    </xf>
    <xf numFmtId="0" fontId="29" fillId="0" borderId="0" xfId="0" applyFont="1" applyAlignment="1">
      <alignment vertical="center" wrapText="1"/>
    </xf>
    <xf numFmtId="2" fontId="29" fillId="0" borderId="0" xfId="0" applyNumberFormat="1" applyFont="1" applyAlignment="1">
      <alignment horizontal="center" vertical="center"/>
    </xf>
    <xf numFmtId="2" fontId="29" fillId="0" borderId="0" xfId="0" applyNumberFormat="1" applyFont="1" applyAlignment="1">
      <alignment vertical="center"/>
    </xf>
    <xf numFmtId="14" fontId="29" fillId="0" borderId="0" xfId="0" applyNumberFormat="1" applyFont="1" applyAlignment="1">
      <alignment horizontal="right"/>
    </xf>
    <xf numFmtId="9" fontId="29" fillId="0" borderId="0" xfId="0" applyNumberFormat="1" applyFont="1" applyAlignment="1">
      <alignment horizontal="right"/>
    </xf>
    <xf numFmtId="0" fontId="6" fillId="0" borderId="0" xfId="0" applyFont="1" applyAlignment="1">
      <alignment horizontal="right" vertical="center"/>
    </xf>
    <xf numFmtId="14" fontId="29" fillId="0" borderId="0" xfId="0" applyNumberFormat="1" applyFont="1" applyAlignment="1">
      <alignment horizontal="left"/>
    </xf>
    <xf numFmtId="0" fontId="16" fillId="0" borderId="0" xfId="0" applyFont="1" applyAlignment="1">
      <alignment vertical="center"/>
    </xf>
    <xf numFmtId="0" fontId="16" fillId="0" borderId="0" xfId="0" applyFont="1"/>
    <xf numFmtId="0" fontId="16" fillId="0" borderId="0" xfId="0" applyFont="1" applyAlignment="1">
      <alignment wrapText="1"/>
    </xf>
    <xf numFmtId="0" fontId="16" fillId="0" borderId="0" xfId="0" applyFont="1" applyAlignment="1">
      <alignment horizontal="right"/>
    </xf>
    <xf numFmtId="14" fontId="29" fillId="0" borderId="0" xfId="0" applyNumberFormat="1" applyFont="1"/>
    <xf numFmtId="0" fontId="23" fillId="0" borderId="0" xfId="0" applyFont="1" applyAlignment="1">
      <alignment horizontal="center"/>
    </xf>
    <xf numFmtId="0" fontId="16" fillId="0" borderId="0" xfId="0" applyFont="1" applyAlignment="1">
      <alignment vertical="justify"/>
    </xf>
    <xf numFmtId="165" fontId="16" fillId="0" borderId="0" xfId="0" applyNumberFormat="1" applyFont="1" applyAlignment="1">
      <alignment horizontal="center" vertical="justify"/>
    </xf>
    <xf numFmtId="0" fontId="16" fillId="0" borderId="0" xfId="0" applyFont="1" applyAlignment="1">
      <alignment horizontal="center" vertical="justify"/>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165" fontId="16" fillId="0" borderId="27" xfId="0" applyNumberFormat="1" applyFont="1" applyBorder="1" applyAlignment="1">
      <alignment horizontal="center" vertical="center" wrapText="1"/>
    </xf>
    <xf numFmtId="165" fontId="16" fillId="0" borderId="2" xfId="0" applyNumberFormat="1" applyFont="1" applyBorder="1" applyAlignment="1">
      <alignment horizontal="center" vertical="center"/>
    </xf>
    <xf numFmtId="165" fontId="16" fillId="0" borderId="20" xfId="0" applyNumberFormat="1" applyFont="1" applyBorder="1" applyAlignment="1">
      <alignment horizontal="center" vertical="center"/>
    </xf>
    <xf numFmtId="165" fontId="16" fillId="0" borderId="21" xfId="0" applyNumberFormat="1" applyFont="1" applyBorder="1" applyAlignment="1">
      <alignment horizontal="center" vertical="center" wrapText="1"/>
    </xf>
    <xf numFmtId="2" fontId="16" fillId="0" borderId="0" xfId="0" applyNumberFormat="1" applyFont="1"/>
    <xf numFmtId="165" fontId="16" fillId="0" borderId="5" xfId="0" applyNumberFormat="1" applyFont="1" applyBorder="1" applyAlignment="1">
      <alignment horizontal="center" vertical="center"/>
    </xf>
    <xf numFmtId="165" fontId="16" fillId="0" borderId="27" xfId="0" applyNumberFormat="1" applyFont="1" applyBorder="1" applyAlignment="1">
      <alignment horizontal="center" vertical="center"/>
    </xf>
    <xf numFmtId="165" fontId="16" fillId="0" borderId="28" xfId="0" applyNumberFormat="1" applyFont="1" applyBorder="1" applyAlignment="1">
      <alignment horizontal="center" vertical="center" wrapText="1"/>
    </xf>
    <xf numFmtId="165" fontId="16" fillId="0" borderId="49" xfId="0" applyNumberFormat="1" applyFont="1" applyBorder="1" applyAlignment="1">
      <alignment horizontal="center" vertical="center"/>
    </xf>
    <xf numFmtId="165" fontId="16" fillId="0" borderId="56" xfId="0" applyNumberFormat="1" applyFont="1" applyBorder="1" applyAlignment="1">
      <alignment horizontal="center" vertical="center" wrapText="1"/>
    </xf>
    <xf numFmtId="0" fontId="30" fillId="0" borderId="0" xfId="0" applyFont="1"/>
    <xf numFmtId="0" fontId="31" fillId="0" borderId="0" xfId="0" applyFont="1" applyAlignment="1">
      <alignment horizontal="center"/>
    </xf>
    <xf numFmtId="0" fontId="31" fillId="0" borderId="1" xfId="0" applyFont="1" applyBorder="1" applyAlignment="1">
      <alignment horizontal="center"/>
    </xf>
    <xf numFmtId="0" fontId="30" fillId="0" borderId="0" xfId="0" applyFont="1" applyAlignment="1">
      <alignment horizontal="right"/>
    </xf>
    <xf numFmtId="0" fontId="30" fillId="0" borderId="0" xfId="0" applyFont="1" applyAlignment="1">
      <alignment horizontal="center"/>
    </xf>
    <xf numFmtId="0" fontId="31" fillId="0" borderId="37" xfId="0" applyFont="1" applyBorder="1" applyAlignment="1">
      <alignment wrapText="1"/>
    </xf>
    <xf numFmtId="0" fontId="31" fillId="0" borderId="39" xfId="0" applyFont="1" applyBorder="1" applyAlignment="1">
      <alignment wrapText="1"/>
    </xf>
    <xf numFmtId="0" fontId="30" fillId="0" borderId="39" xfId="0" applyFont="1" applyBorder="1" applyAlignment="1">
      <alignment wrapText="1"/>
    </xf>
    <xf numFmtId="0" fontId="31" fillId="0" borderId="2" xfId="0" applyFont="1" applyBorder="1" applyAlignment="1">
      <alignment horizontal="center"/>
    </xf>
    <xf numFmtId="0" fontId="31" fillId="0" borderId="3" xfId="0" applyFont="1" applyBorder="1" applyAlignment="1">
      <alignment horizontal="center"/>
    </xf>
    <xf numFmtId="0" fontId="31" fillId="0" borderId="4" xfId="0" applyFont="1" applyBorder="1" applyAlignment="1">
      <alignment horizontal="center"/>
    </xf>
    <xf numFmtId="1" fontId="30" fillId="0" borderId="5" xfId="0" applyNumberFormat="1" applyFont="1" applyBorder="1" applyAlignment="1">
      <alignment horizontal="center" vertical="center" wrapText="1"/>
    </xf>
    <xf numFmtId="0" fontId="30" fillId="0" borderId="6" xfId="0" applyFont="1" applyBorder="1" applyAlignment="1">
      <alignment vertical="center" wrapText="1"/>
    </xf>
    <xf numFmtId="4" fontId="30" fillId="0" borderId="7" xfId="0" applyNumberFormat="1" applyFont="1" applyBorder="1" applyAlignment="1">
      <alignment horizontal="center" vertical="center"/>
    </xf>
    <xf numFmtId="1" fontId="30" fillId="0" borderId="5" xfId="0" applyNumberFormat="1" applyFont="1" applyBorder="1" applyAlignment="1">
      <alignment horizontal="center" vertical="center"/>
    </xf>
    <xf numFmtId="0" fontId="30" fillId="0" borderId="6" xfId="1" applyFont="1" applyBorder="1" applyAlignment="1">
      <alignment wrapText="1"/>
    </xf>
    <xf numFmtId="2" fontId="30" fillId="0" borderId="7" xfId="0" applyNumberFormat="1" applyFont="1" applyBorder="1" applyAlignment="1">
      <alignment horizontal="center" vertical="center"/>
    </xf>
    <xf numFmtId="0" fontId="30" fillId="0" borderId="6" xfId="0" applyFont="1" applyBorder="1"/>
    <xf numFmtId="1" fontId="30" fillId="0" borderId="30" xfId="0" applyNumberFormat="1" applyFont="1" applyBorder="1" applyAlignment="1">
      <alignment horizontal="center" vertical="center"/>
    </xf>
    <xf numFmtId="0" fontId="30" fillId="0" borderId="40" xfId="0" applyFont="1" applyBorder="1"/>
    <xf numFmtId="2" fontId="30" fillId="0" borderId="29" xfId="0" applyNumberFormat="1" applyFont="1" applyBorder="1" applyAlignment="1">
      <alignment horizontal="center" vertical="center"/>
    </xf>
    <xf numFmtId="0" fontId="30" fillId="0" borderId="10" xfId="0" applyFont="1" applyBorder="1"/>
    <xf numFmtId="0" fontId="31" fillId="0" borderId="11" xfId="0" applyFont="1" applyBorder="1" applyAlignment="1">
      <alignment horizontal="right"/>
    </xf>
    <xf numFmtId="2" fontId="31" fillId="0" borderId="12" xfId="0" applyNumberFormat="1" applyFont="1" applyBorder="1" applyAlignment="1">
      <alignment horizontal="center" vertical="center"/>
    </xf>
    <xf numFmtId="0" fontId="31" fillId="0" borderId="0" xfId="0" applyFont="1" applyAlignment="1">
      <alignment horizontal="right"/>
    </xf>
    <xf numFmtId="2" fontId="31" fillId="0" borderId="0" xfId="0" applyNumberFormat="1" applyFont="1" applyAlignment="1">
      <alignment horizontal="center" vertical="center"/>
    </xf>
    <xf numFmtId="2" fontId="30" fillId="0" borderId="14" xfId="0" applyNumberFormat="1" applyFont="1" applyBorder="1" applyAlignment="1">
      <alignment horizontal="center" vertical="center"/>
    </xf>
    <xf numFmtId="0" fontId="30" fillId="0" borderId="0" xfId="0" applyFont="1" applyAlignment="1">
      <alignment wrapText="1"/>
    </xf>
    <xf numFmtId="165" fontId="8" fillId="0" borderId="43" xfId="0" applyNumberFormat="1" applyFont="1" applyBorder="1" applyAlignment="1">
      <alignment horizontal="center" vertical="center" wrapText="1"/>
    </xf>
    <xf numFmtId="166" fontId="16" fillId="0" borderId="5" xfId="0" applyNumberFormat="1" applyFont="1" applyBorder="1" applyAlignment="1">
      <alignment horizontal="center" vertical="center" wrapText="1"/>
    </xf>
    <xf numFmtId="9" fontId="29" fillId="0" borderId="38" xfId="0" applyNumberFormat="1" applyFont="1" applyBorder="1"/>
    <xf numFmtId="9" fontId="29" fillId="0" borderId="0" xfId="0" applyNumberFormat="1" applyFont="1"/>
    <xf numFmtId="1" fontId="29" fillId="0" borderId="0" xfId="0" applyNumberFormat="1" applyFont="1"/>
    <xf numFmtId="166" fontId="29" fillId="0" borderId="1" xfId="0" applyNumberFormat="1" applyFont="1" applyBorder="1"/>
    <xf numFmtId="9" fontId="8" fillId="0" borderId="38" xfId="0" applyNumberFormat="1" applyFont="1" applyBorder="1"/>
    <xf numFmtId="9" fontId="32" fillId="0" borderId="38" xfId="0" applyNumberFormat="1" applyFont="1" applyBorder="1"/>
    <xf numFmtId="0" fontId="8" fillId="0" borderId="0" xfId="0" applyFont="1"/>
    <xf numFmtId="9" fontId="1" fillId="0" borderId="0" xfId="20" applyFont="1"/>
    <xf numFmtId="2" fontId="24" fillId="0" borderId="0" xfId="0" applyNumberFormat="1" applyFont="1"/>
    <xf numFmtId="9" fontId="0" fillId="0" borderId="0" xfId="20" applyFont="1"/>
    <xf numFmtId="169" fontId="1" fillId="0" borderId="0" xfId="0" applyNumberFormat="1" applyFont="1"/>
    <xf numFmtId="0" fontId="33" fillId="0" borderId="0" xfId="0" applyFont="1"/>
    <xf numFmtId="0" fontId="8" fillId="0" borderId="27" xfId="4" applyFont="1" applyBorder="1" applyAlignment="1" applyProtection="1">
      <alignment horizontal="center" vertical="center"/>
      <protection locked="0"/>
    </xf>
    <xf numFmtId="2" fontId="35" fillId="0" borderId="0" xfId="0" applyNumberFormat="1" applyFont="1"/>
    <xf numFmtId="0" fontId="36" fillId="0" borderId="0" xfId="0" applyFont="1"/>
    <xf numFmtId="0" fontId="36" fillId="0" borderId="0" xfId="0" applyFont="1" applyAlignment="1">
      <alignment vertical="center"/>
    </xf>
    <xf numFmtId="166" fontId="8" fillId="0" borderId="8" xfId="0" applyNumberFormat="1" applyFont="1" applyBorder="1" applyAlignment="1">
      <alignment horizontal="center" vertical="center"/>
    </xf>
    <xf numFmtId="0" fontId="8" fillId="0" borderId="25" xfId="0" applyFont="1" applyBorder="1" applyAlignment="1">
      <alignment horizontal="left" vertical="center" wrapText="1"/>
    </xf>
    <xf numFmtId="0" fontId="8" fillId="0" borderId="25" xfId="0" applyFont="1" applyBorder="1" applyAlignment="1">
      <alignment horizontal="center" vertical="center" wrapText="1"/>
    </xf>
    <xf numFmtId="2" fontId="8" fillId="2" borderId="8" xfId="0" applyNumberFormat="1" applyFont="1" applyFill="1" applyBorder="1" applyAlignment="1">
      <alignment horizontal="center" vertical="center" wrapText="1"/>
    </xf>
    <xf numFmtId="2" fontId="8" fillId="2" borderId="25" xfId="0" applyNumberFormat="1" applyFont="1" applyFill="1" applyBorder="1" applyAlignment="1">
      <alignment horizontal="center" vertical="center" wrapText="1"/>
    </xf>
    <xf numFmtId="0" fontId="37" fillId="0" borderId="0" xfId="0" applyFont="1"/>
    <xf numFmtId="1" fontId="8" fillId="0" borderId="8" xfId="9" applyNumberFormat="1" applyFont="1" applyBorder="1" applyAlignment="1">
      <alignment horizontal="center" vertical="center" wrapText="1"/>
    </xf>
    <xf numFmtId="165" fontId="8" fillId="0" borderId="25" xfId="0" applyNumberFormat="1" applyFont="1" applyBorder="1" applyAlignment="1">
      <alignment horizontal="center" vertical="center" wrapText="1"/>
    </xf>
    <xf numFmtId="165" fontId="8" fillId="0" borderId="50" xfId="0" applyNumberFormat="1" applyFont="1" applyBorder="1" applyAlignment="1">
      <alignment horizontal="center" vertical="center" wrapText="1"/>
    </xf>
    <xf numFmtId="0" fontId="38" fillId="0" borderId="0" xfId="0" applyFont="1"/>
    <xf numFmtId="0" fontId="39" fillId="0" borderId="0" xfId="0" applyFont="1"/>
    <xf numFmtId="0" fontId="34" fillId="0" borderId="0" xfId="0" applyFont="1" applyAlignment="1">
      <alignment vertical="top" wrapText="1"/>
    </xf>
    <xf numFmtId="2" fontId="41" fillId="0" borderId="0" xfId="0" applyNumberFormat="1" applyFont="1"/>
    <xf numFmtId="2" fontId="24" fillId="0" borderId="38" xfId="0" applyNumberFormat="1" applyFont="1" applyBorder="1" applyAlignment="1">
      <alignment vertical="center" wrapText="1"/>
    </xf>
    <xf numFmtId="0" fontId="40" fillId="0" borderId="0" xfId="0" applyFont="1"/>
    <xf numFmtId="2" fontId="14" fillId="5" borderId="6" xfId="0" applyNumberFormat="1" applyFont="1" applyFill="1" applyBorder="1" applyAlignment="1">
      <alignment horizontal="center" vertical="center"/>
    </xf>
    <xf numFmtId="2" fontId="24" fillId="0" borderId="0" xfId="0" applyNumberFormat="1" applyFont="1" applyAlignment="1">
      <alignment horizontal="right"/>
    </xf>
    <xf numFmtId="2" fontId="8" fillId="7" borderId="6" xfId="0" applyNumberFormat="1" applyFont="1" applyFill="1" applyBorder="1" applyAlignment="1">
      <alignment horizontal="center" vertical="center" wrapText="1"/>
    </xf>
    <xf numFmtId="2" fontId="24" fillId="0" borderId="38" xfId="0" applyNumberFormat="1" applyFont="1" applyBorder="1"/>
    <xf numFmtId="2" fontId="42" fillId="0" borderId="0" xfId="0" applyNumberFormat="1" applyFont="1" applyAlignment="1">
      <alignment vertical="center"/>
    </xf>
    <xf numFmtId="2" fontId="24" fillId="0" borderId="0" xfId="0" applyNumberFormat="1" applyFont="1" applyAlignment="1">
      <alignment vertical="center"/>
    </xf>
    <xf numFmtId="2" fontId="45" fillId="0" borderId="0" xfId="0" applyNumberFormat="1" applyFont="1"/>
    <xf numFmtId="2" fontId="46" fillId="0" borderId="0" xfId="0" applyNumberFormat="1" applyFont="1"/>
    <xf numFmtId="2" fontId="47" fillId="0" borderId="0" xfId="0" applyNumberFormat="1" applyFont="1"/>
    <xf numFmtId="2" fontId="48" fillId="0" borderId="0" xfId="0" applyNumberFormat="1" applyFont="1"/>
    <xf numFmtId="2" fontId="44" fillId="0" borderId="0" xfId="0" applyNumberFormat="1" applyFont="1"/>
    <xf numFmtId="2" fontId="24" fillId="0" borderId="0" xfId="0" applyNumberFormat="1" applyFont="1" applyAlignment="1">
      <alignment horizontal="center"/>
    </xf>
    <xf numFmtId="0" fontId="8" fillId="0" borderId="27" xfId="14" applyFont="1" applyBorder="1" applyAlignment="1">
      <alignment vertical="center" wrapText="1"/>
    </xf>
    <xf numFmtId="165" fontId="3" fillId="0" borderId="27" xfId="2" applyNumberFormat="1" applyBorder="1" applyAlignment="1">
      <alignment horizontal="center" vertical="center"/>
    </xf>
    <xf numFmtId="165" fontId="3" fillId="0" borderId="42" xfId="2" applyNumberFormat="1" applyBorder="1" applyAlignment="1">
      <alignment horizontal="center" vertical="center"/>
    </xf>
    <xf numFmtId="165" fontId="49" fillId="0" borderId="28" xfId="2" applyNumberFormat="1" applyFont="1" applyBorder="1" applyAlignment="1">
      <alignment horizontal="center" vertical="center"/>
    </xf>
    <xf numFmtId="165" fontId="3" fillId="0" borderId="5" xfId="2" applyNumberFormat="1" applyBorder="1" applyAlignment="1">
      <alignment horizontal="center" vertical="center"/>
    </xf>
    <xf numFmtId="2" fontId="43" fillId="0" borderId="0" xfId="0" applyNumberFormat="1" applyFont="1" applyAlignment="1">
      <alignment horizontal="center" vertical="top" wrapText="1"/>
    </xf>
    <xf numFmtId="0" fontId="8" fillId="0" borderId="27" xfId="11" applyFont="1" applyBorder="1" applyAlignment="1">
      <alignment horizontal="left" vertical="center" wrapText="1"/>
    </xf>
    <xf numFmtId="165" fontId="8" fillId="0" borderId="27" xfId="0" applyNumberFormat="1" applyFont="1" applyBorder="1" applyAlignment="1">
      <alignment vertical="center" wrapText="1"/>
    </xf>
    <xf numFmtId="49" fontId="8" fillId="0" borderId="27" xfId="0" applyNumberFormat="1" applyFont="1" applyBorder="1" applyAlignment="1">
      <alignment vertical="center" wrapText="1"/>
    </xf>
    <xf numFmtId="165" fontId="51" fillId="0" borderId="27" xfId="0" applyNumberFormat="1" applyFont="1" applyBorder="1" applyAlignment="1">
      <alignment horizontal="center" vertical="center" wrapText="1"/>
    </xf>
    <xf numFmtId="2" fontId="3" fillId="0" borderId="27" xfId="0" applyNumberFormat="1" applyFont="1" applyBorder="1" applyAlignment="1">
      <alignment horizontal="center" vertical="center"/>
    </xf>
    <xf numFmtId="4" fontId="52" fillId="0" borderId="27" xfId="0" applyNumberFormat="1" applyFont="1" applyBorder="1" applyAlignment="1">
      <alignment horizontal="center" vertical="center"/>
    </xf>
    <xf numFmtId="2" fontId="1" fillId="0" borderId="27" xfId="0" applyNumberFormat="1" applyFont="1" applyBorder="1"/>
    <xf numFmtId="2" fontId="1" fillId="0" borderId="28" xfId="0" applyNumberFormat="1" applyFont="1" applyBorder="1"/>
    <xf numFmtId="0" fontId="28" fillId="0" borderId="27" xfId="0" applyFont="1" applyBorder="1" applyAlignment="1">
      <alignment vertical="center" wrapText="1"/>
    </xf>
    <xf numFmtId="4" fontId="28" fillId="0" borderId="27" xfId="0" applyNumberFormat="1" applyFont="1" applyBorder="1" applyAlignment="1">
      <alignment horizontal="center" vertical="center"/>
    </xf>
    <xf numFmtId="0" fontId="28" fillId="0" borderId="27" xfId="0" applyFont="1" applyBorder="1" applyAlignment="1">
      <alignment horizontal="right" vertical="center" wrapText="1"/>
    </xf>
    <xf numFmtId="0" fontId="28" fillId="0" borderId="27" xfId="0" applyFont="1" applyBorder="1" applyAlignment="1">
      <alignment horizontal="center" vertical="center" wrapText="1"/>
    </xf>
    <xf numFmtId="0" fontId="28" fillId="0" borderId="27" xfId="0" applyFont="1" applyBorder="1" applyAlignment="1">
      <alignment horizontal="center" vertical="center"/>
    </xf>
    <xf numFmtId="2" fontId="28" fillId="0" borderId="27" xfId="0" applyNumberFormat="1" applyFont="1" applyBorder="1" applyAlignment="1">
      <alignment horizontal="center" vertical="center"/>
    </xf>
    <xf numFmtId="0" fontId="28" fillId="0" borderId="27" xfId="9" applyFont="1" applyBorder="1" applyAlignment="1">
      <alignment horizontal="left" vertical="center" wrapText="1"/>
    </xf>
    <xf numFmtId="0" fontId="28" fillId="0" borderId="27" xfId="0" applyFont="1" applyBorder="1" applyAlignment="1">
      <alignment horizontal="left" wrapText="1"/>
    </xf>
    <xf numFmtId="0" fontId="54" fillId="0" borderId="27" xfId="4" applyFont="1" applyBorder="1" applyAlignment="1">
      <alignment horizontal="center" vertical="center" wrapText="1"/>
    </xf>
    <xf numFmtId="2" fontId="3" fillId="0" borderId="28" xfId="0" applyNumberFormat="1" applyFont="1" applyBorder="1" applyAlignment="1">
      <alignment horizontal="center" vertical="center"/>
    </xf>
    <xf numFmtId="0" fontId="1" fillId="0" borderId="60"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0" fontId="2" fillId="0" borderId="61" xfId="0" applyFont="1" applyBorder="1" applyAlignment="1">
      <alignment horizontal="center" vertical="center" textRotation="90" wrapText="1"/>
    </xf>
    <xf numFmtId="2" fontId="3" fillId="0" borderId="5" xfId="0" applyNumberFormat="1" applyFont="1" applyBorder="1" applyAlignment="1">
      <alignment horizontal="center" vertical="center"/>
    </xf>
    <xf numFmtId="2" fontId="3" fillId="0" borderId="49" xfId="0" applyNumberFormat="1" applyFont="1" applyBorder="1" applyAlignment="1">
      <alignment horizontal="center" vertical="center"/>
    </xf>
    <xf numFmtId="2" fontId="8" fillId="0" borderId="27" xfId="13" applyNumberFormat="1" applyFont="1" applyBorder="1" applyAlignment="1">
      <alignment horizontal="left" vertical="center" wrapText="1"/>
    </xf>
    <xf numFmtId="170" fontId="28" fillId="0" borderId="6" xfId="0" applyNumberFormat="1" applyFont="1" applyBorder="1" applyAlignment="1">
      <alignment horizontal="center" vertical="center" wrapText="1"/>
    </xf>
    <xf numFmtId="165" fontId="57" fillId="0" borderId="27" xfId="0" applyNumberFormat="1" applyFont="1" applyBorder="1" applyAlignment="1">
      <alignment horizontal="right" vertical="center" wrapText="1"/>
    </xf>
    <xf numFmtId="4" fontId="52" fillId="0" borderId="6" xfId="0" applyNumberFormat="1" applyFont="1" applyBorder="1" applyAlignment="1">
      <alignment horizontal="center" vertical="center"/>
    </xf>
    <xf numFmtId="4" fontId="28" fillId="0" borderId="6" xfId="0" applyNumberFormat="1" applyFont="1" applyBorder="1" applyAlignment="1">
      <alignment horizontal="center" vertical="center"/>
    </xf>
    <xf numFmtId="2" fontId="28" fillId="0" borderId="6" xfId="0" applyNumberFormat="1" applyFont="1" applyBorder="1" applyAlignment="1">
      <alignment horizontal="center" vertical="center" wrapText="1"/>
    </xf>
    <xf numFmtId="2" fontId="28" fillId="0" borderId="6" xfId="0" applyNumberFormat="1" applyFont="1" applyBorder="1" applyAlignment="1">
      <alignment horizontal="center" vertical="center"/>
    </xf>
    <xf numFmtId="2" fontId="8" fillId="0" borderId="40" xfId="9" applyNumberFormat="1" applyFont="1" applyBorder="1" applyAlignment="1">
      <alignment horizontal="center" vertical="center" wrapText="1"/>
    </xf>
    <xf numFmtId="2" fontId="1" fillId="0" borderId="49" xfId="0" applyNumberFormat="1" applyFont="1" applyBorder="1"/>
    <xf numFmtId="2" fontId="1" fillId="0" borderId="5" xfId="0" applyNumberFormat="1" applyFont="1" applyBorder="1"/>
    <xf numFmtId="2" fontId="8" fillId="0" borderId="30" xfId="9" applyNumberFormat="1" applyFont="1" applyBorder="1" applyAlignment="1">
      <alignment horizontal="center" vertical="center" wrapText="1"/>
    </xf>
    <xf numFmtId="2" fontId="8" fillId="0" borderId="27" xfId="2" applyNumberFormat="1" applyFont="1" applyBorder="1" applyAlignment="1">
      <alignment horizontal="left" vertical="center" wrapText="1"/>
    </xf>
    <xf numFmtId="2" fontId="8" fillId="0" borderId="28" xfId="0" applyNumberFormat="1" applyFont="1" applyBorder="1" applyAlignment="1">
      <alignment horizontal="center" vertical="center" wrapText="1"/>
    </xf>
    <xf numFmtId="2" fontId="8" fillId="3" borderId="41" xfId="0" applyNumberFormat="1" applyFont="1" applyFill="1" applyBorder="1" applyAlignment="1">
      <alignment horizontal="center" vertical="center" wrapText="1"/>
    </xf>
    <xf numFmtId="2" fontId="8" fillId="3" borderId="42" xfId="0" applyNumberFormat="1" applyFont="1" applyFill="1" applyBorder="1" applyAlignment="1">
      <alignment horizontal="center" vertical="center"/>
    </xf>
    <xf numFmtId="165" fontId="3" fillId="0" borderId="49" xfId="2" applyNumberFormat="1" applyBorder="1" applyAlignment="1">
      <alignment horizontal="center" vertical="center"/>
    </xf>
    <xf numFmtId="2" fontId="8" fillId="0" borderId="27" xfId="2" applyNumberFormat="1" applyFont="1" applyBorder="1" applyAlignment="1">
      <alignment horizontal="right" vertical="center" wrapText="1"/>
    </xf>
    <xf numFmtId="2" fontId="8" fillId="3" borderId="42" xfId="0" applyNumberFormat="1" applyFont="1" applyFill="1" applyBorder="1" applyAlignment="1">
      <alignment horizontal="center" vertical="center" wrapText="1"/>
    </xf>
    <xf numFmtId="2" fontId="10" fillId="3" borderId="28" xfId="0" applyNumberFormat="1" applyFont="1" applyFill="1" applyBorder="1" applyAlignment="1">
      <alignment horizontal="center" vertical="center" wrapText="1"/>
    </xf>
    <xf numFmtId="2" fontId="8" fillId="0" borderId="62" xfId="0" applyNumberFormat="1" applyFont="1" applyBorder="1" applyAlignment="1">
      <alignment horizontal="center" vertical="center"/>
    </xf>
    <xf numFmtId="2" fontId="8" fillId="3" borderId="63" xfId="0" applyNumberFormat="1" applyFont="1" applyFill="1" applyBorder="1" applyAlignment="1">
      <alignment horizontal="center" vertical="center"/>
    </xf>
    <xf numFmtId="2" fontId="8" fillId="3" borderId="64" xfId="0" applyNumberFormat="1" applyFont="1" applyFill="1" applyBorder="1" applyAlignment="1">
      <alignment horizontal="center" vertical="center"/>
    </xf>
    <xf numFmtId="2" fontId="10" fillId="3" borderId="43" xfId="0" applyNumberFormat="1" applyFont="1" applyFill="1" applyBorder="1" applyAlignment="1">
      <alignment horizontal="center" vertical="center" wrapText="1"/>
    </xf>
    <xf numFmtId="2" fontId="8" fillId="0" borderId="65" xfId="0" applyNumberFormat="1" applyFont="1" applyBorder="1" applyAlignment="1">
      <alignment horizontal="center" vertical="center"/>
    </xf>
    <xf numFmtId="2" fontId="8" fillId="3" borderId="66" xfId="0" applyNumberFormat="1" applyFont="1" applyFill="1" applyBorder="1" applyAlignment="1">
      <alignment horizontal="center" vertical="center"/>
    </xf>
    <xf numFmtId="2" fontId="8" fillId="3" borderId="67" xfId="0" applyNumberFormat="1" applyFont="1" applyFill="1" applyBorder="1" applyAlignment="1">
      <alignment horizontal="center" vertical="center"/>
    </xf>
    <xf numFmtId="2" fontId="10" fillId="3" borderId="68" xfId="0" applyNumberFormat="1" applyFont="1" applyFill="1" applyBorder="1" applyAlignment="1">
      <alignment horizontal="center" vertical="center" wrapText="1"/>
    </xf>
    <xf numFmtId="2" fontId="8" fillId="0" borderId="69" xfId="0" applyNumberFormat="1" applyFont="1" applyBorder="1" applyAlignment="1">
      <alignment horizontal="center" vertical="center"/>
    </xf>
    <xf numFmtId="2" fontId="8" fillId="3" borderId="70" xfId="0" applyNumberFormat="1" applyFont="1" applyFill="1" applyBorder="1" applyAlignment="1">
      <alignment horizontal="center" vertical="center"/>
    </xf>
    <xf numFmtId="2" fontId="8" fillId="3" borderId="71" xfId="0" applyNumberFormat="1" applyFont="1" applyFill="1" applyBorder="1" applyAlignment="1">
      <alignment horizontal="center" vertical="center"/>
    </xf>
    <xf numFmtId="4" fontId="8" fillId="0" borderId="28" xfId="0" applyNumberFormat="1" applyFont="1" applyBorder="1" applyAlignment="1">
      <alignment horizontal="center" vertical="center"/>
    </xf>
    <xf numFmtId="0" fontId="28" fillId="0" borderId="27" xfId="9" applyFont="1" applyBorder="1" applyAlignment="1">
      <alignment horizontal="center" vertical="center" wrapText="1"/>
    </xf>
    <xf numFmtId="2" fontId="8" fillId="0" borderId="27" xfId="22" applyNumberFormat="1" applyFont="1" applyBorder="1" applyAlignment="1">
      <alignment horizontal="center" vertical="center" wrapText="1"/>
    </xf>
    <xf numFmtId="2" fontId="10" fillId="0" borderId="28" xfId="0" applyNumberFormat="1" applyFont="1" applyBorder="1" applyAlignment="1">
      <alignment horizontal="center" vertical="center"/>
    </xf>
    <xf numFmtId="0" fontId="14" fillId="0" borderId="27" xfId="0" applyFont="1" applyBorder="1" applyAlignment="1">
      <alignment horizontal="center" vertical="center"/>
    </xf>
    <xf numFmtId="0" fontId="58" fillId="0" borderId="0" xfId="0" applyFont="1"/>
    <xf numFmtId="2" fontId="28" fillId="0" borderId="5" xfId="0" applyNumberFormat="1" applyFont="1" applyBorder="1" applyAlignment="1">
      <alignment horizontal="center" vertical="center"/>
    </xf>
    <xf numFmtId="165" fontId="8" fillId="0" borderId="27" xfId="23" applyNumberFormat="1" applyFont="1" applyBorder="1" applyAlignment="1">
      <alignment horizontal="center" vertical="center"/>
    </xf>
    <xf numFmtId="2" fontId="28" fillId="0" borderId="5" xfId="9" applyNumberFormat="1" applyFont="1" applyBorder="1" applyAlignment="1">
      <alignment horizontal="center" vertical="center" wrapText="1"/>
    </xf>
    <xf numFmtId="2" fontId="28" fillId="0" borderId="27" xfId="9" applyNumberFormat="1" applyFont="1" applyBorder="1" applyAlignment="1">
      <alignment horizontal="center" vertical="center" wrapText="1"/>
    </xf>
    <xf numFmtId="165" fontId="51" fillId="0" borderId="27" xfId="0" applyNumberFormat="1" applyFont="1" applyBorder="1" applyAlignment="1">
      <alignment vertical="center" wrapText="1"/>
    </xf>
    <xf numFmtId="0" fontId="28" fillId="8" borderId="27" xfId="0" applyFont="1" applyFill="1" applyBorder="1" applyAlignment="1">
      <alignment vertical="center" wrapText="1"/>
    </xf>
    <xf numFmtId="165" fontId="3" fillId="0" borderId="27" xfId="0" applyNumberFormat="1" applyFont="1" applyBorder="1" applyAlignment="1">
      <alignment horizontal="center" vertical="center" wrapText="1"/>
    </xf>
    <xf numFmtId="165" fontId="3" fillId="0" borderId="41" xfId="2" applyNumberFormat="1" applyBorder="1" applyAlignment="1">
      <alignment horizontal="center" vertical="center"/>
    </xf>
    <xf numFmtId="2" fontId="28" fillId="8" borderId="27" xfId="0" applyNumberFormat="1" applyFont="1" applyFill="1" applyBorder="1" applyAlignment="1">
      <alignment horizontal="center" vertical="center" wrapText="1"/>
    </xf>
    <xf numFmtId="165" fontId="0" fillId="0" borderId="0" xfId="0" applyNumberFormat="1"/>
    <xf numFmtId="165" fontId="10" fillId="0" borderId="28" xfId="23" applyNumberFormat="1" applyFont="1" applyBorder="1" applyAlignment="1">
      <alignment horizontal="center" vertical="center"/>
    </xf>
    <xf numFmtId="165" fontId="8" fillId="0" borderId="49" xfId="23" applyNumberFormat="1" applyFont="1" applyBorder="1" applyAlignment="1">
      <alignment horizontal="center" vertical="center"/>
    </xf>
    <xf numFmtId="171" fontId="8" fillId="2" borderId="27" xfId="0" applyNumberFormat="1" applyFont="1" applyFill="1" applyBorder="1" applyAlignment="1">
      <alignment horizontal="right" vertical="center" wrapText="1"/>
    </xf>
    <xf numFmtId="171" fontId="8" fillId="2" borderId="27" xfId="0" applyNumberFormat="1" applyFont="1" applyFill="1" applyBorder="1" applyAlignment="1">
      <alignment horizontal="center" vertical="center" wrapText="1"/>
    </xf>
    <xf numFmtId="2" fontId="28" fillId="0" borderId="5" xfId="21" applyNumberFormat="1" applyFont="1" applyBorder="1" applyAlignment="1">
      <alignment horizontal="center" vertical="center" wrapText="1"/>
    </xf>
    <xf numFmtId="2" fontId="8" fillId="0" borderId="27" xfId="0" applyNumberFormat="1" applyFont="1" applyBorder="1" applyAlignment="1">
      <alignment horizontal="right" vertical="center" wrapText="1"/>
    </xf>
    <xf numFmtId="165" fontId="8" fillId="5" borderId="72" xfId="0" applyNumberFormat="1" applyFont="1" applyFill="1" applyBorder="1" applyAlignment="1">
      <alignment horizontal="center" vertical="center" wrapText="1"/>
    </xf>
    <xf numFmtId="165" fontId="51" fillId="0" borderId="27" xfId="0" applyNumberFormat="1" applyFont="1" applyBorder="1" applyAlignment="1">
      <alignment horizontal="left" vertical="center" wrapText="1"/>
    </xf>
    <xf numFmtId="0" fontId="8" fillId="0" borderId="27" xfId="17" applyFont="1" applyBorder="1" applyAlignment="1">
      <alignment horizontal="center" vertical="center"/>
    </xf>
    <xf numFmtId="2" fontId="8" fillId="0" borderId="6" xfId="17" applyNumberFormat="1" applyFont="1" applyBorder="1" applyAlignment="1">
      <alignment horizontal="center" vertical="center"/>
    </xf>
    <xf numFmtId="2" fontId="8" fillId="0" borderId="5" xfId="17" applyNumberFormat="1" applyFont="1" applyBorder="1" applyAlignment="1">
      <alignment horizontal="center" vertical="center"/>
    </xf>
    <xf numFmtId="2" fontId="8" fillId="0" borderId="27" xfId="17" applyNumberFormat="1" applyFont="1" applyBorder="1" applyAlignment="1">
      <alignment horizontal="center" vertical="center"/>
    </xf>
    <xf numFmtId="2" fontId="11" fillId="0" borderId="27" xfId="0" applyNumberFormat="1" applyFont="1" applyBorder="1" applyAlignment="1">
      <alignment horizontal="center" vertical="center" wrapText="1"/>
    </xf>
    <xf numFmtId="0" fontId="59" fillId="0" borderId="0" xfId="0" applyFont="1"/>
    <xf numFmtId="0" fontId="8" fillId="0" borderId="27" xfId="4" applyFont="1" applyBorder="1" applyAlignment="1">
      <alignment horizontal="right" vertical="center" wrapText="1"/>
    </xf>
    <xf numFmtId="0" fontId="8" fillId="0" borderId="27" xfId="4" applyFont="1" applyBorder="1" applyAlignment="1">
      <alignment horizontal="center" vertical="center"/>
    </xf>
    <xf numFmtId="2" fontId="8" fillId="0" borderId="28" xfId="0" applyNumberFormat="1" applyFont="1" applyBorder="1" applyAlignment="1">
      <alignment horizontal="center" vertical="center"/>
    </xf>
    <xf numFmtId="165" fontId="9" fillId="0" borderId="6" xfId="0" applyNumberFormat="1" applyFont="1" applyBorder="1" applyAlignment="1">
      <alignment horizontal="center" vertical="center" wrapText="1"/>
    </xf>
    <xf numFmtId="0" fontId="8" fillId="0" borderId="27" xfId="4" applyFont="1" applyBorder="1" applyAlignment="1">
      <alignment horizontal="left" vertical="center" wrapText="1"/>
    </xf>
    <xf numFmtId="171" fontId="8" fillId="2" borderId="6" xfId="0" applyNumberFormat="1" applyFont="1" applyFill="1" applyBorder="1" applyAlignment="1">
      <alignment horizontal="left" vertical="center" wrapText="1"/>
    </xf>
    <xf numFmtId="171" fontId="8" fillId="2" borderId="5" xfId="0" applyNumberFormat="1" applyFont="1" applyFill="1" applyBorder="1" applyAlignment="1">
      <alignment horizontal="center" vertical="center" wrapText="1"/>
    </xf>
    <xf numFmtId="171" fontId="8" fillId="2" borderId="6" xfId="0" applyNumberFormat="1" applyFont="1" applyFill="1" applyBorder="1" applyAlignment="1">
      <alignment horizontal="right" vertical="center" wrapText="1"/>
    </xf>
    <xf numFmtId="9" fontId="59" fillId="0" borderId="0" xfId="20" applyFont="1"/>
    <xf numFmtId="165" fontId="3" fillId="0" borderId="27" xfId="0" applyNumberFormat="1" applyFont="1" applyBorder="1" applyAlignment="1">
      <alignment vertical="top" wrapText="1"/>
    </xf>
    <xf numFmtId="165" fontId="60" fillId="0" borderId="27" xfId="0" applyNumberFormat="1" applyFont="1" applyBorder="1" applyAlignment="1">
      <alignment horizontal="center" vertical="center" wrapText="1"/>
    </xf>
    <xf numFmtId="165" fontId="8" fillId="0" borderId="25" xfId="0" applyNumberFormat="1" applyFont="1" applyBorder="1" applyAlignment="1">
      <alignment horizontal="right" vertical="top" wrapText="1"/>
    </xf>
    <xf numFmtId="0" fontId="51" fillId="0" borderId="27" xfId="0" applyFont="1" applyBorder="1" applyAlignment="1">
      <alignment horizontal="center" vertical="center" wrapText="1"/>
    </xf>
    <xf numFmtId="0" fontId="8" fillId="0" borderId="8" xfId="0" applyFont="1" applyBorder="1" applyAlignment="1">
      <alignment horizontal="center" vertical="center" textRotation="90" wrapText="1"/>
    </xf>
    <xf numFmtId="0" fontId="8" fillId="0" borderId="25" xfId="0" applyFont="1" applyBorder="1" applyAlignment="1">
      <alignment horizontal="center" vertical="center" textRotation="90" wrapText="1"/>
    </xf>
    <xf numFmtId="4" fontId="14" fillId="0" borderId="28" xfId="0" applyNumberFormat="1" applyFont="1" applyBorder="1" applyAlignment="1">
      <alignment horizontal="center" vertical="center"/>
    </xf>
    <xf numFmtId="4" fontId="14" fillId="0" borderId="49" xfId="0" applyNumberFormat="1" applyFont="1" applyBorder="1" applyAlignment="1">
      <alignment horizontal="center" vertical="center"/>
    </xf>
    <xf numFmtId="2" fontId="8" fillId="3" borderId="49" xfId="0" applyNumberFormat="1" applyFont="1" applyFill="1" applyBorder="1" applyAlignment="1">
      <alignment horizontal="center" vertical="center" wrapText="1"/>
    </xf>
    <xf numFmtId="49" fontId="8" fillId="0" borderId="74" xfId="0" applyNumberFormat="1" applyFont="1" applyBorder="1" applyAlignment="1">
      <alignment vertical="center" wrapText="1"/>
    </xf>
    <xf numFmtId="0" fontId="25" fillId="0" borderId="27" xfId="0" applyFont="1" applyBorder="1" applyAlignment="1">
      <alignment horizontal="right" vertical="center"/>
    </xf>
    <xf numFmtId="2" fontId="8" fillId="0" borderId="6" xfId="0" applyNumberFormat="1" applyFont="1" applyBorder="1" applyAlignment="1">
      <alignment horizontal="center"/>
    </xf>
    <xf numFmtId="4" fontId="14" fillId="0" borderId="6" xfId="0" applyNumberFormat="1" applyFont="1" applyBorder="1" applyAlignment="1">
      <alignment horizontal="center" vertical="center"/>
    </xf>
    <xf numFmtId="0" fontId="61" fillId="0" borderId="27" xfId="0" applyFont="1" applyBorder="1" applyAlignment="1">
      <alignment horizontal="center" vertical="center" wrapText="1"/>
    </xf>
    <xf numFmtId="0" fontId="51" fillId="2" borderId="27" xfId="0" applyFont="1" applyFill="1" applyBorder="1" applyAlignment="1">
      <alignment horizontal="center" vertical="center" wrapText="1"/>
    </xf>
    <xf numFmtId="2" fontId="8" fillId="0" borderId="49" xfId="0" applyNumberFormat="1" applyFont="1" applyBorder="1" applyAlignment="1">
      <alignment horizontal="center" vertical="center"/>
    </xf>
    <xf numFmtId="172" fontId="8" fillId="0" borderId="27" xfId="2" applyNumberFormat="1" applyFont="1" applyBorder="1" applyAlignment="1">
      <alignment horizontal="right" vertical="center" wrapText="1"/>
    </xf>
    <xf numFmtId="2" fontId="8" fillId="0" borderId="50" xfId="0" applyNumberFormat="1" applyFont="1" applyBorder="1" applyAlignment="1">
      <alignment horizontal="center" vertical="center" wrapText="1"/>
    </xf>
    <xf numFmtId="2" fontId="14" fillId="0" borderId="30" xfId="0" applyNumberFormat="1" applyFont="1" applyBorder="1" applyAlignment="1">
      <alignment horizontal="center" vertical="center"/>
    </xf>
    <xf numFmtId="2" fontId="14" fillId="0" borderId="31" xfId="0" applyNumberFormat="1" applyFont="1" applyBorder="1" applyAlignment="1">
      <alignment horizontal="center" vertical="center"/>
    </xf>
    <xf numFmtId="0" fontId="10" fillId="0" borderId="49" xfId="0" applyFont="1" applyBorder="1" applyAlignment="1">
      <alignment horizontal="center" vertical="center"/>
    </xf>
    <xf numFmtId="0" fontId="8" fillId="0" borderId="49" xfId="0" applyFont="1" applyBorder="1" applyAlignment="1">
      <alignment horizontal="center" vertical="center" wrapText="1"/>
    </xf>
    <xf numFmtId="165" fontId="22" fillId="0" borderId="46" xfId="0" applyNumberFormat="1" applyFont="1" applyBorder="1" applyAlignment="1">
      <alignment horizontal="center" vertical="center"/>
    </xf>
    <xf numFmtId="0" fontId="14" fillId="0" borderId="27" xfId="25" applyFont="1" applyBorder="1" applyAlignment="1">
      <alignment horizontal="left"/>
    </xf>
    <xf numFmtId="0" fontId="14" fillId="0" borderId="27" xfId="25" applyFont="1" applyBorder="1" applyAlignment="1">
      <alignment horizontal="right"/>
    </xf>
    <xf numFmtId="2" fontId="8" fillId="0" borderId="6" xfId="18" applyNumberFormat="1" applyFont="1" applyBorder="1" applyAlignment="1">
      <alignment horizontal="center"/>
    </xf>
    <xf numFmtId="2" fontId="8" fillId="0" borderId="6" xfId="18" applyNumberFormat="1" applyFont="1" applyBorder="1" applyAlignment="1">
      <alignment horizontal="center" vertical="center"/>
    </xf>
    <xf numFmtId="0" fontId="8" fillId="0" borderId="27" xfId="19" applyFont="1" applyBorder="1" applyAlignment="1">
      <alignment horizontal="center"/>
    </xf>
    <xf numFmtId="0" fontId="14" fillId="0" borderId="27" xfId="25" applyFont="1" applyBorder="1" applyAlignment="1">
      <alignment horizontal="right" vertical="center" wrapText="1"/>
    </xf>
    <xf numFmtId="0" fontId="14" fillId="0" borderId="27" xfId="25" applyFont="1" applyBorder="1" applyAlignment="1">
      <alignment horizontal="right" wrapText="1"/>
    </xf>
    <xf numFmtId="2" fontId="14" fillId="0" borderId="6" xfId="25" applyNumberFormat="1" applyFont="1" applyBorder="1" applyAlignment="1">
      <alignment horizontal="center" vertical="center"/>
    </xf>
    <xf numFmtId="0" fontId="62" fillId="0" borderId="27" xfId="26" applyFont="1" applyBorder="1" applyAlignment="1">
      <alignment horizontal="right" vertical="center" wrapText="1"/>
    </xf>
    <xf numFmtId="0" fontId="14" fillId="0" borderId="27" xfId="25" applyFont="1" applyBorder="1" applyAlignment="1">
      <alignment horizontal="left" vertical="center" wrapText="1"/>
    </xf>
    <xf numFmtId="0" fontId="8" fillId="0" borderId="27" xfId="19" applyFont="1" applyBorder="1" applyAlignment="1">
      <alignment horizontal="center" vertical="center"/>
    </xf>
    <xf numFmtId="0" fontId="8" fillId="3" borderId="27" xfId="0" applyFont="1" applyFill="1" applyBorder="1" applyAlignment="1">
      <alignment horizontal="left" vertical="top" wrapText="1"/>
    </xf>
    <xf numFmtId="0" fontId="8" fillId="0" borderId="27" xfId="27" applyNumberFormat="1" applyFont="1" applyBorder="1" applyAlignment="1">
      <alignment horizontal="center" vertical="center"/>
    </xf>
    <xf numFmtId="0" fontId="64" fillId="0" borderId="27" xfId="0" applyFont="1" applyBorder="1" applyAlignment="1">
      <alignment vertical="center" wrapText="1"/>
    </xf>
    <xf numFmtId="165" fontId="8" fillId="0" borderId="28" xfId="0" applyNumberFormat="1" applyFont="1" applyBorder="1" applyAlignment="1">
      <alignment horizontal="center" vertical="center" wrapText="1"/>
    </xf>
    <xf numFmtId="2" fontId="8" fillId="0" borderId="27" xfId="24" applyNumberFormat="1" applyFont="1" applyBorder="1" applyAlignment="1">
      <alignment horizontal="center" vertical="center"/>
    </xf>
    <xf numFmtId="49" fontId="8" fillId="0" borderId="27" xfId="0" applyNumberFormat="1" applyFont="1" applyBorder="1" applyAlignment="1">
      <alignment horizontal="left" vertical="center" wrapText="1"/>
    </xf>
    <xf numFmtId="2" fontId="28" fillId="0" borderId="28" xfId="0" applyNumberFormat="1" applyFont="1" applyBorder="1" applyAlignment="1">
      <alignment horizontal="center" vertical="center" wrapText="1"/>
    </xf>
    <xf numFmtId="2" fontId="14" fillId="0" borderId="42" xfId="0" applyNumberFormat="1" applyFont="1" applyBorder="1" applyAlignment="1">
      <alignment horizontal="center" vertical="center"/>
    </xf>
    <xf numFmtId="2" fontId="14" fillId="0" borderId="41" xfId="0" applyNumberFormat="1" applyFont="1" applyBorder="1" applyAlignment="1">
      <alignment horizontal="center" vertical="center"/>
    </xf>
    <xf numFmtId="165" fontId="6" fillId="0" borderId="4" xfId="0" applyNumberFormat="1" applyFont="1" applyBorder="1" applyAlignment="1">
      <alignment horizontal="center" vertical="center" wrapText="1"/>
    </xf>
    <xf numFmtId="165" fontId="6" fillId="0" borderId="7" xfId="0" quotePrefix="1" applyNumberFormat="1" applyFont="1" applyBorder="1" applyAlignment="1">
      <alignment horizontal="center"/>
    </xf>
    <xf numFmtId="165" fontId="6" fillId="0" borderId="7" xfId="0" applyNumberFormat="1" applyFont="1" applyBorder="1" applyAlignment="1">
      <alignment horizontal="center"/>
    </xf>
    <xf numFmtId="165" fontId="6" fillId="0" borderId="7" xfId="0" applyNumberFormat="1" applyFont="1" applyBorder="1" applyAlignment="1">
      <alignment horizontal="center" vertical="center"/>
    </xf>
    <xf numFmtId="165" fontId="6" fillId="7" borderId="7" xfId="0" applyNumberFormat="1" applyFont="1" applyFill="1" applyBorder="1" applyAlignment="1">
      <alignment horizontal="center" vertical="center"/>
    </xf>
    <xf numFmtId="2" fontId="14" fillId="0" borderId="72" xfId="0" applyNumberFormat="1" applyFont="1" applyBorder="1" applyAlignment="1">
      <alignment horizontal="center" vertical="center"/>
    </xf>
    <xf numFmtId="2" fontId="8" fillId="0" borderId="6" xfId="4" applyNumberFormat="1" applyFont="1" applyBorder="1" applyAlignment="1" applyProtection="1">
      <alignment horizontal="center" vertical="center"/>
      <protection locked="0"/>
    </xf>
    <xf numFmtId="168" fontId="8" fillId="0" borderId="6" xfId="0" applyNumberFormat="1" applyFont="1" applyBorder="1" applyAlignment="1">
      <alignment horizontal="center" vertical="center" wrapText="1"/>
    </xf>
    <xf numFmtId="168" fontId="8" fillId="0" borderId="6" xfId="6" applyNumberFormat="1" applyFont="1" applyBorder="1" applyAlignment="1">
      <alignment horizontal="center" vertical="center" wrapText="1"/>
    </xf>
    <xf numFmtId="0" fontId="8" fillId="0" borderId="6" xfId="6" applyFont="1" applyBorder="1" applyAlignment="1" applyProtection="1">
      <alignment horizontal="center" vertical="center"/>
      <protection locked="0"/>
    </xf>
    <xf numFmtId="165" fontId="8" fillId="0" borderId="72" xfId="0" applyNumberFormat="1" applyFont="1" applyBorder="1" applyAlignment="1">
      <alignment horizontal="center" vertical="center" wrapText="1"/>
    </xf>
    <xf numFmtId="165" fontId="3" fillId="0" borderId="72" xfId="0" applyNumberFormat="1" applyFont="1" applyBorder="1" applyAlignment="1">
      <alignment horizontal="center" vertical="center" wrapText="1"/>
    </xf>
    <xf numFmtId="2" fontId="8" fillId="0" borderId="6" xfId="17" applyNumberFormat="1" applyFont="1" applyBorder="1" applyAlignment="1">
      <alignment horizontal="center" vertical="center" wrapText="1"/>
    </xf>
    <xf numFmtId="2" fontId="8" fillId="2" borderId="30" xfId="0" applyNumberFormat="1" applyFont="1" applyFill="1" applyBorder="1" applyAlignment="1">
      <alignment horizontal="center" vertical="center" wrapText="1"/>
    </xf>
    <xf numFmtId="0" fontId="1" fillId="0" borderId="75" xfId="0" applyFont="1" applyBorder="1" applyAlignment="1">
      <alignment horizontal="center" vertical="center" textRotation="90" wrapText="1"/>
    </xf>
    <xf numFmtId="165" fontId="57" fillId="0" borderId="42" xfId="0" applyNumberFormat="1" applyFont="1" applyBorder="1" applyAlignment="1">
      <alignment horizontal="right" vertical="center" wrapText="1"/>
    </xf>
    <xf numFmtId="0" fontId="1" fillId="0" borderId="22" xfId="0" applyFont="1" applyBorder="1" applyAlignment="1">
      <alignment horizontal="center" vertical="center" textRotation="90"/>
    </xf>
    <xf numFmtId="0" fontId="1" fillId="0" borderId="23" xfId="0" applyFont="1" applyBorder="1" applyAlignment="1">
      <alignment horizontal="center" vertical="center" textRotation="90" wrapText="1"/>
    </xf>
    <xf numFmtId="0" fontId="1" fillId="0" borderId="30" xfId="0" applyFont="1" applyBorder="1" applyAlignment="1">
      <alignment horizontal="center" vertical="center" textRotation="90"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42" xfId="0" applyFont="1" applyBorder="1" applyAlignment="1">
      <alignment horizontal="left" vertical="center"/>
    </xf>
    <xf numFmtId="0" fontId="8" fillId="0" borderId="42" xfId="0" applyFont="1" applyBorder="1" applyAlignment="1">
      <alignment horizontal="center" vertical="center"/>
    </xf>
    <xf numFmtId="0" fontId="8" fillId="0" borderId="72" xfId="0" applyFont="1" applyBorder="1" applyAlignment="1">
      <alignment horizontal="center"/>
    </xf>
    <xf numFmtId="0" fontId="8" fillId="0" borderId="49" xfId="9" applyFont="1" applyBorder="1" applyAlignment="1">
      <alignment horizontal="center" vertical="center" wrapText="1"/>
    </xf>
    <xf numFmtId="0" fontId="9" fillId="0" borderId="42" xfId="4" applyFont="1" applyBorder="1" applyAlignment="1">
      <alignment horizontal="center" vertical="center" wrapText="1"/>
    </xf>
    <xf numFmtId="0" fontId="8" fillId="0" borderId="42" xfId="15" applyFont="1" applyBorder="1" applyAlignment="1">
      <alignment vertical="center"/>
    </xf>
    <xf numFmtId="0" fontId="8" fillId="0" borderId="72" xfId="15" applyFont="1" applyBorder="1" applyAlignment="1">
      <alignment vertical="center"/>
    </xf>
    <xf numFmtId="0" fontId="18" fillId="0" borderId="42" xfId="4" applyFont="1" applyBorder="1" applyAlignment="1">
      <alignment horizontal="center" vertical="center" wrapText="1"/>
    </xf>
    <xf numFmtId="0" fontId="18" fillId="6" borderId="72" xfId="4" applyFont="1" applyFill="1" applyBorder="1" applyAlignment="1">
      <alignment horizontal="center" vertical="center" wrapText="1"/>
    </xf>
    <xf numFmtId="0" fontId="8" fillId="0" borderId="30" xfId="0" applyFont="1" applyBorder="1" applyAlignment="1">
      <alignment horizontal="center" vertical="center" textRotation="90" wrapText="1"/>
    </xf>
    <xf numFmtId="0" fontId="57" fillId="0" borderId="22" xfId="0" applyFont="1" applyBorder="1" applyAlignment="1">
      <alignment horizontal="right" vertical="center"/>
    </xf>
    <xf numFmtId="0" fontId="10" fillId="0" borderId="6" xfId="0" applyFont="1" applyBorder="1" applyAlignment="1">
      <alignment horizontal="center"/>
    </xf>
    <xf numFmtId="2" fontId="8" fillId="0" borderId="30" xfId="0" applyNumberFormat="1" applyFont="1" applyBorder="1" applyAlignment="1">
      <alignment horizontal="center" vertical="center" wrapText="1"/>
    </xf>
    <xf numFmtId="2" fontId="8" fillId="0" borderId="31" xfId="0" applyNumberFormat="1" applyFont="1" applyBorder="1" applyAlignment="1">
      <alignment horizontal="center" vertical="center" wrapText="1"/>
    </xf>
    <xf numFmtId="0" fontId="8" fillId="3" borderId="42" xfId="2" applyFont="1" applyFill="1" applyBorder="1" applyAlignment="1">
      <alignment horizontal="center" vertical="center"/>
    </xf>
    <xf numFmtId="0" fontId="8" fillId="3" borderId="72" xfId="0" applyFont="1" applyFill="1" applyBorder="1" applyAlignment="1">
      <alignment horizontal="center"/>
    </xf>
    <xf numFmtId="0" fontId="11" fillId="3" borderId="27" xfId="0" applyFont="1" applyFill="1" applyBorder="1" applyAlignment="1">
      <alignment vertical="center" wrapText="1"/>
    </xf>
    <xf numFmtId="0" fontId="8" fillId="3" borderId="42" xfId="0" applyFont="1" applyFill="1" applyBorder="1" applyAlignment="1">
      <alignment horizontal="center"/>
    </xf>
    <xf numFmtId="0" fontId="8" fillId="3" borderId="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72" xfId="0" applyFont="1" applyFill="1" applyBorder="1" applyAlignment="1">
      <alignment horizontal="center" vertical="center"/>
    </xf>
    <xf numFmtId="0" fontId="30" fillId="0" borderId="15" xfId="0" applyFont="1" applyBorder="1" applyAlignment="1">
      <alignment horizontal="center" wrapText="1"/>
    </xf>
    <xf numFmtId="0" fontId="30" fillId="0" borderId="0" xfId="0" applyFont="1" applyAlignment="1">
      <alignment horizontal="center"/>
    </xf>
    <xf numFmtId="0" fontId="30" fillId="0" borderId="0" xfId="0" applyFont="1" applyAlignment="1">
      <alignment horizontal="right"/>
    </xf>
    <xf numFmtId="0" fontId="30" fillId="0" borderId="10" xfId="0" applyFont="1" applyBorder="1" applyAlignment="1">
      <alignment horizontal="left"/>
    </xf>
    <xf numFmtId="0" fontId="30" fillId="0" borderId="13" xfId="0" applyFont="1" applyBorder="1" applyAlignment="1">
      <alignment horizontal="left"/>
    </xf>
    <xf numFmtId="0" fontId="30" fillId="0" borderId="1" xfId="0" applyFont="1" applyBorder="1" applyAlignment="1">
      <alignment horizontal="center" wrapText="1"/>
    </xf>
    <xf numFmtId="0" fontId="29" fillId="0" borderId="1" xfId="0" applyFont="1" applyBorder="1" applyAlignment="1">
      <alignment horizontal="center" wrapText="1"/>
    </xf>
    <xf numFmtId="0" fontId="29" fillId="0" borderId="15" xfId="0" applyFont="1" applyBorder="1" applyAlignment="1">
      <alignment horizontal="center" wrapText="1"/>
    </xf>
    <xf numFmtId="0" fontId="23" fillId="0" borderId="35" xfId="0" applyFont="1" applyBorder="1" applyAlignment="1">
      <alignment horizontal="right" vertical="center"/>
    </xf>
    <xf numFmtId="0" fontId="23" fillId="0" borderId="36" xfId="0" applyFont="1" applyBorder="1" applyAlignment="1">
      <alignment horizontal="right" vertical="center"/>
    </xf>
    <xf numFmtId="0" fontId="23" fillId="0" borderId="2" xfId="0" applyFont="1" applyBorder="1" applyAlignment="1">
      <alignment horizontal="right"/>
    </xf>
    <xf numFmtId="0" fontId="23" fillId="0" borderId="20" xfId="0" applyFont="1" applyBorder="1" applyAlignment="1">
      <alignment horizontal="right"/>
    </xf>
    <xf numFmtId="0" fontId="23" fillId="0" borderId="21" xfId="0" applyFont="1" applyBorder="1" applyAlignment="1">
      <alignment horizontal="right"/>
    </xf>
    <xf numFmtId="0" fontId="16" fillId="0" borderId="5" xfId="0" applyFont="1" applyBorder="1" applyAlignment="1">
      <alignment horizontal="right"/>
    </xf>
    <xf numFmtId="0" fontId="16" fillId="0" borderId="27" xfId="0" applyFont="1" applyBorder="1" applyAlignment="1">
      <alignment horizontal="right"/>
    </xf>
    <xf numFmtId="0" fontId="16" fillId="0" borderId="28" xfId="0" applyFont="1" applyBorder="1" applyAlignment="1">
      <alignment horizontal="right"/>
    </xf>
    <xf numFmtId="0" fontId="23" fillId="0" borderId="5" xfId="0" applyFont="1" applyBorder="1" applyAlignment="1">
      <alignment horizontal="right"/>
    </xf>
    <xf numFmtId="0" fontId="23" fillId="0" borderId="27" xfId="0" applyFont="1" applyBorder="1" applyAlignment="1">
      <alignment horizontal="right"/>
    </xf>
    <xf numFmtId="0" fontId="23" fillId="0" borderId="28" xfId="0" applyFont="1" applyBorder="1" applyAlignment="1">
      <alignment horizontal="right"/>
    </xf>
    <xf numFmtId="0" fontId="23" fillId="0" borderId="30" xfId="0" applyFont="1" applyBorder="1" applyAlignment="1">
      <alignment horizontal="right"/>
    </xf>
    <xf numFmtId="0" fontId="23" fillId="0" borderId="31" xfId="0" applyFont="1" applyBorder="1" applyAlignment="1">
      <alignment horizontal="right"/>
    </xf>
    <xf numFmtId="0" fontId="23" fillId="0" borderId="32" xfId="0" applyFont="1" applyBorder="1" applyAlignment="1">
      <alignment horizontal="right"/>
    </xf>
    <xf numFmtId="165" fontId="16" fillId="0" borderId="27" xfId="0" applyNumberFormat="1" applyFont="1" applyBorder="1" applyAlignment="1">
      <alignment horizontal="left" vertical="top" wrapText="1"/>
    </xf>
    <xf numFmtId="165" fontId="16" fillId="0" borderId="6" xfId="0" applyNumberFormat="1" applyFont="1" applyBorder="1" applyAlignment="1">
      <alignment horizontal="left" vertical="top" wrapText="1"/>
    </xf>
    <xf numFmtId="165" fontId="16" fillId="0" borderId="6" xfId="0" applyNumberFormat="1" applyFont="1" applyBorder="1" applyAlignment="1">
      <alignment horizontal="left" vertical="center" wrapText="1"/>
    </xf>
    <xf numFmtId="165" fontId="16" fillId="0" borderId="16" xfId="0" applyNumberFormat="1" applyFont="1" applyBorder="1" applyAlignment="1">
      <alignment horizontal="left" vertical="center" wrapText="1"/>
    </xf>
    <xf numFmtId="0" fontId="16" fillId="0" borderId="2" xfId="0" applyFont="1" applyBorder="1" applyAlignment="1">
      <alignment horizontal="center" vertical="center" textRotation="90" wrapText="1"/>
    </xf>
    <xf numFmtId="0" fontId="16" fillId="0" borderId="8" xfId="0" applyFont="1" applyBorder="1" applyAlignment="1">
      <alignment horizontal="center" vertical="center" textRotation="90" wrapText="1"/>
    </xf>
    <xf numFmtId="0" fontId="16" fillId="0" borderId="17"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0" xfId="0" applyFont="1" applyAlignment="1">
      <alignment horizontal="center" vertical="center" wrapText="1"/>
    </xf>
    <xf numFmtId="0" fontId="16" fillId="0" borderId="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6" xfId="0" applyFont="1" applyBorder="1" applyAlignment="1">
      <alignment horizontal="center" vertical="center" wrapText="1"/>
    </xf>
    <xf numFmtId="0" fontId="23" fillId="0" borderId="0" xfId="0" applyFont="1" applyAlignment="1">
      <alignment horizontal="right"/>
    </xf>
    <xf numFmtId="165" fontId="23" fillId="0" borderId="39" xfId="0" applyNumberFormat="1" applyFont="1" applyBorder="1" applyAlignment="1">
      <alignment horizontal="left"/>
    </xf>
    <xf numFmtId="165" fontId="16" fillId="0" borderId="37" xfId="0" applyNumberFormat="1" applyFont="1" applyBorder="1" applyAlignment="1">
      <alignment horizontal="center"/>
    </xf>
    <xf numFmtId="0" fontId="23" fillId="0" borderId="0" xfId="0" applyFont="1" applyAlignment="1">
      <alignment horizontal="right" vertical="justify"/>
    </xf>
    <xf numFmtId="0" fontId="16" fillId="0" borderId="0" xfId="0" applyFont="1" applyAlignment="1">
      <alignment horizontal="right"/>
    </xf>
    <xf numFmtId="0" fontId="23" fillId="0" borderId="0" xfId="0" applyFont="1" applyAlignment="1">
      <alignment horizontal="center"/>
    </xf>
    <xf numFmtId="0" fontId="16" fillId="0" borderId="15" xfId="0" applyFont="1" applyBorder="1" applyAlignment="1">
      <alignment horizontal="center" vertical="top"/>
    </xf>
    <xf numFmtId="165" fontId="23" fillId="0" borderId="37" xfId="0" applyNumberFormat="1" applyFont="1" applyBorder="1" applyAlignment="1">
      <alignment horizontal="left"/>
    </xf>
    <xf numFmtId="0" fontId="16" fillId="0" borderId="0" xfId="0" applyFont="1" applyAlignment="1">
      <alignment horizontal="center" vertical="justify"/>
    </xf>
    <xf numFmtId="0" fontId="1" fillId="0" borderId="3" xfId="0" applyFont="1" applyBorder="1" applyAlignment="1">
      <alignment horizontal="center" vertical="center" textRotation="90" wrapText="1"/>
    </xf>
    <xf numFmtId="0" fontId="1" fillId="0" borderId="40" xfId="0" applyFont="1" applyBorder="1" applyAlignment="1">
      <alignment horizontal="center" vertical="center" textRotation="90" wrapText="1"/>
    </xf>
    <xf numFmtId="166" fontId="29" fillId="0" borderId="1" xfId="0" applyNumberFormat="1" applyFont="1" applyBorder="1" applyAlignment="1">
      <alignment wrapText="1"/>
    </xf>
    <xf numFmtId="0" fontId="9" fillId="0" borderId="10" xfId="3" applyFont="1" applyBorder="1" applyAlignment="1">
      <alignment horizontal="right" vertical="center" wrapText="1"/>
    </xf>
    <xf numFmtId="0" fontId="9" fillId="0" borderId="13" xfId="3" applyFont="1" applyBorder="1" applyAlignment="1">
      <alignment horizontal="right" vertical="center" wrapText="1"/>
    </xf>
    <xf numFmtId="0" fontId="9" fillId="0" borderId="14" xfId="3" applyFont="1" applyBorder="1" applyAlignment="1">
      <alignment horizontal="right" vertical="center" wrapText="1"/>
    </xf>
    <xf numFmtId="0" fontId="6" fillId="0" borderId="1" xfId="0" applyFont="1" applyBorder="1" applyAlignment="1">
      <alignment horizontal="center" vertical="center"/>
    </xf>
    <xf numFmtId="0" fontId="29" fillId="0" borderId="15" xfId="0" applyFont="1" applyBorder="1" applyAlignment="1">
      <alignment horizontal="center" vertical="top"/>
    </xf>
    <xf numFmtId="0" fontId="29" fillId="0" borderId="0" xfId="0" applyFont="1" applyAlignment="1">
      <alignment horizontal="center" vertical="center"/>
    </xf>
    <xf numFmtId="0" fontId="29" fillId="0" borderId="0" xfId="0" applyFont="1" applyAlignment="1">
      <alignment horizontal="center" vertical="center" wrapText="1"/>
    </xf>
    <xf numFmtId="0" fontId="1" fillId="0" borderId="2"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2" fontId="29" fillId="0" borderId="0" xfId="0" applyNumberFormat="1" applyFont="1" applyAlignment="1">
      <alignment horizontal="right" vertical="center"/>
    </xf>
    <xf numFmtId="0" fontId="1" fillId="0" borderId="19" xfId="0" applyFont="1" applyBorder="1" applyAlignment="1">
      <alignment horizontal="center" vertical="center"/>
    </xf>
    <xf numFmtId="0" fontId="1" fillId="0" borderId="2" xfId="0" applyFont="1" applyBorder="1" applyAlignment="1">
      <alignment horizontal="center" vertical="center" textRotation="90" wrapText="1"/>
    </xf>
    <xf numFmtId="0" fontId="1" fillId="0" borderId="30"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1" fillId="0" borderId="31" xfId="0" applyFont="1" applyBorder="1" applyAlignment="1">
      <alignment horizontal="center" vertical="center" textRotation="90" wrapText="1"/>
    </xf>
    <xf numFmtId="0" fontId="1" fillId="0" borderId="31" xfId="0" applyFont="1" applyBorder="1" applyAlignment="1">
      <alignment horizontal="center" vertical="center"/>
    </xf>
    <xf numFmtId="0" fontId="1" fillId="0" borderId="20" xfId="0" applyFont="1" applyBorder="1" applyAlignment="1">
      <alignment horizontal="center" vertical="center" textRotation="90"/>
    </xf>
    <xf numFmtId="0" fontId="1" fillId="0" borderId="31" xfId="0" applyFont="1" applyBorder="1" applyAlignment="1">
      <alignment horizontal="center" vertical="center" textRotation="90"/>
    </xf>
    <xf numFmtId="165" fontId="6" fillId="0" borderId="0" xfId="0" applyNumberFormat="1" applyFont="1" applyAlignment="1">
      <alignment horizontal="center" vertical="center"/>
    </xf>
    <xf numFmtId="166" fontId="29" fillId="0" borderId="37" xfId="0" applyNumberFormat="1" applyFont="1" applyBorder="1" applyAlignment="1">
      <alignment horizontal="left" wrapText="1"/>
    </xf>
    <xf numFmtId="0" fontId="9" fillId="0" borderId="46" xfId="3" applyFont="1" applyBorder="1" applyAlignment="1">
      <alignment horizontal="right" vertical="center" wrapText="1"/>
    </xf>
    <xf numFmtId="0" fontId="9" fillId="0" borderId="47" xfId="3" applyFont="1" applyBorder="1" applyAlignment="1">
      <alignment horizontal="right" vertical="center" wrapText="1"/>
    </xf>
    <xf numFmtId="0" fontId="9" fillId="0" borderId="48" xfId="3" applyFont="1" applyBorder="1" applyAlignment="1">
      <alignment horizontal="right" vertical="center" wrapText="1"/>
    </xf>
    <xf numFmtId="165" fontId="31" fillId="0" borderId="0" xfId="0" applyNumberFormat="1" applyFont="1" applyAlignment="1">
      <alignment horizontal="center" vertical="center"/>
    </xf>
    <xf numFmtId="0" fontId="8" fillId="0" borderId="2"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9" fillId="0" borderId="11" xfId="3" applyFont="1" applyBorder="1" applyAlignment="1">
      <alignment horizontal="right" vertical="center" wrapText="1"/>
    </xf>
    <xf numFmtId="0" fontId="9" fillId="0" borderId="57" xfId="3" applyFont="1" applyBorder="1" applyAlignment="1">
      <alignment horizontal="right" vertical="center" wrapText="1"/>
    </xf>
    <xf numFmtId="0" fontId="9" fillId="0" borderId="58" xfId="3" applyFont="1" applyBorder="1" applyAlignment="1">
      <alignment horizontal="right" vertical="center" wrapText="1"/>
    </xf>
    <xf numFmtId="0" fontId="8" fillId="0" borderId="2" xfId="0" applyFont="1" applyBorder="1" applyAlignment="1">
      <alignment horizontal="center" vertical="center" textRotation="90" wrapText="1"/>
    </xf>
    <xf numFmtId="0" fontId="8" fillId="0" borderId="30" xfId="0" applyFont="1" applyBorder="1" applyAlignment="1">
      <alignment horizontal="center" vertical="center" textRotation="90" wrapText="1"/>
    </xf>
    <xf numFmtId="0" fontId="8" fillId="0" borderId="20" xfId="0" applyFont="1" applyBorder="1" applyAlignment="1">
      <alignment horizontal="center" vertical="center" textRotation="90" wrapText="1"/>
    </xf>
    <xf numFmtId="0" fontId="8" fillId="0" borderId="31" xfId="0" applyFont="1" applyBorder="1" applyAlignment="1">
      <alignment horizontal="center" vertical="center" textRotation="90" wrapText="1"/>
    </xf>
    <xf numFmtId="0" fontId="8" fillId="0" borderId="31" xfId="0" applyFont="1" applyBorder="1" applyAlignment="1">
      <alignment horizontal="center" vertical="center"/>
    </xf>
    <xf numFmtId="0" fontId="8" fillId="0" borderId="20" xfId="0" applyFont="1" applyBorder="1" applyAlignment="1">
      <alignment horizontal="center" vertical="center" textRotation="90"/>
    </xf>
    <xf numFmtId="0" fontId="8" fillId="0" borderId="31" xfId="0" applyFont="1" applyBorder="1" applyAlignment="1">
      <alignment horizontal="center" vertical="center" textRotation="90"/>
    </xf>
    <xf numFmtId="0" fontId="8" fillId="0" borderId="3" xfId="0" applyFont="1" applyBorder="1" applyAlignment="1">
      <alignment horizontal="center" vertical="center" textRotation="90" wrapText="1"/>
    </xf>
    <xf numFmtId="0" fontId="8" fillId="0" borderId="40" xfId="0" applyFont="1" applyBorder="1" applyAlignment="1">
      <alignment horizontal="center" vertical="center" textRotation="90" wrapText="1"/>
    </xf>
    <xf numFmtId="2" fontId="43" fillId="0" borderId="0" xfId="0" applyNumberFormat="1" applyFont="1" applyAlignment="1">
      <alignment horizontal="center" vertical="top" wrapText="1"/>
    </xf>
    <xf numFmtId="165" fontId="50" fillId="0" borderId="0" xfId="0" applyNumberFormat="1" applyFont="1" applyAlignment="1">
      <alignment horizontal="center" vertical="center"/>
    </xf>
    <xf numFmtId="0" fontId="8" fillId="0" borderId="19" xfId="0" applyFont="1" applyBorder="1" applyAlignment="1">
      <alignment horizontal="center" vertical="center"/>
    </xf>
    <xf numFmtId="0" fontId="40" fillId="0" borderId="38" xfId="0" applyFont="1" applyBorder="1" applyAlignment="1">
      <alignment horizontal="center" vertical="center" wrapText="1"/>
    </xf>
    <xf numFmtId="0" fontId="29" fillId="0" borderId="0" xfId="0" applyFont="1" applyAlignment="1">
      <alignment horizontal="center"/>
    </xf>
    <xf numFmtId="0" fontId="8" fillId="0" borderId="8" xfId="0" applyFont="1" applyBorder="1" applyAlignment="1">
      <alignment horizontal="center" vertical="center" textRotation="90" wrapText="1"/>
    </xf>
    <xf numFmtId="0" fontId="8" fillId="0" borderId="25" xfId="0" applyFont="1" applyBorder="1" applyAlignment="1">
      <alignment horizontal="center" vertical="center" textRotation="90" wrapText="1"/>
    </xf>
    <xf numFmtId="0" fontId="8" fillId="0" borderId="25" xfId="0" applyFont="1" applyBorder="1" applyAlignment="1">
      <alignment horizontal="center" vertical="center"/>
    </xf>
    <xf numFmtId="0" fontId="8" fillId="0" borderId="19" xfId="0" applyFont="1" applyBorder="1" applyAlignment="1">
      <alignment horizontal="center" vertical="center" textRotation="90"/>
    </xf>
    <xf numFmtId="0" fontId="8" fillId="0" borderId="24" xfId="0" applyFont="1" applyBorder="1" applyAlignment="1">
      <alignment horizontal="center" vertical="center" textRotation="90"/>
    </xf>
    <xf numFmtId="0" fontId="8" fillId="0" borderId="50" xfId="0" applyFont="1" applyBorder="1" applyAlignment="1">
      <alignment horizontal="center" vertical="center" textRotation="90" wrapText="1"/>
    </xf>
  </cellXfs>
  <cellStyles count="28">
    <cellStyle name="Explanatory Text 3" xfId="15"/>
    <cellStyle name="Komats" xfId="24" builtinId="3"/>
    <cellStyle name="Normal 10 43" xfId="16"/>
    <cellStyle name="Normal 12" xfId="7"/>
    <cellStyle name="Normal 13" xfId="10"/>
    <cellStyle name="Normal 16" xfId="26"/>
    <cellStyle name="Normal 2" xfId="2"/>
    <cellStyle name="Normal 2 10 2 2" xfId="23"/>
    <cellStyle name="Normal 2 2" xfId="12"/>
    <cellStyle name="Normal 5 2" xfId="6"/>
    <cellStyle name="Normal_9908m" xfId="21"/>
    <cellStyle name="Normal_demontāža" xfId="8"/>
    <cellStyle name="Normal_Gertrudes_Buvlaukums_1" xfId="5"/>
    <cellStyle name="Normal_Kocins" xfId="11"/>
    <cellStyle name="Normal_lokalas tames fo" xfId="22"/>
    <cellStyle name="Normal_Sheet1" xfId="19"/>
    <cellStyle name="Normal_Sheet10" xfId="18"/>
    <cellStyle name="Normal_Tame Gulbenes gimnazija g.v." xfId="25"/>
    <cellStyle name="papild.2016.05.23" xfId="27"/>
    <cellStyle name="Parasts" xfId="0" builtinId="0"/>
    <cellStyle name="Parasts 2" xfId="17"/>
    <cellStyle name="Parasts 3 2" xfId="14"/>
    <cellStyle name="Parasts 4 2" xfId="9"/>
    <cellStyle name="Procenti" xfId="20" builtinId="5"/>
    <cellStyle name="Style 1" xfId="4"/>
    <cellStyle name="Style 1 2" xfId="13"/>
    <cellStyle name="Обычный_33. OZOLNIEKU NOVADA DOME_OZO SKOLA_TELPU, GAITENU, KAPNU TELPU REMONTS_TAME_VADIMS_2011_02_25_melnraksts" xfId="1"/>
    <cellStyle name="Обычный_saulkrasti_tame" xfId="3"/>
  </cellStyles>
  <dxfs count="372">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mruColors>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1685925</xdr:colOff>
      <xdr:row>80</xdr:row>
      <xdr:rowOff>0</xdr:rowOff>
    </xdr:from>
    <xdr:to>
      <xdr:col>2</xdr:col>
      <xdr:colOff>1684020</xdr:colOff>
      <xdr:row>84</xdr:row>
      <xdr:rowOff>122952</xdr:rowOff>
    </xdr:to>
    <xdr:sp macro="" textlink="">
      <xdr:nvSpPr>
        <xdr:cNvPr id="2" name="TextBox 3">
          <a:extLst>
            <a:ext uri="{FF2B5EF4-FFF2-40B4-BE49-F238E27FC236}">
              <a16:creationId xmlns:a16="http://schemas.microsoft.com/office/drawing/2014/main" id="{64DDCA7D-97C6-45E2-A50F-1FABE69F1F1C}"/>
            </a:ext>
          </a:extLst>
        </xdr:cNvPr>
        <xdr:cNvSpPr txBox="1">
          <a:spLocks noChangeArrowheads="1"/>
        </xdr:cNvSpPr>
      </xdr:nvSpPr>
      <xdr:spPr bwMode="auto">
        <a:xfrm>
          <a:off x="2343150" y="28708350"/>
          <a:ext cx="0" cy="1356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122952</xdr:rowOff>
    </xdr:to>
    <xdr:sp macro="" textlink="">
      <xdr:nvSpPr>
        <xdr:cNvPr id="3" name="TextBox 3">
          <a:extLst>
            <a:ext uri="{FF2B5EF4-FFF2-40B4-BE49-F238E27FC236}">
              <a16:creationId xmlns:a16="http://schemas.microsoft.com/office/drawing/2014/main" id="{BC2F4826-5946-4B97-9B7C-2229D9A74A8A}"/>
            </a:ext>
          </a:extLst>
        </xdr:cNvPr>
        <xdr:cNvSpPr txBox="1">
          <a:spLocks noChangeArrowheads="1"/>
        </xdr:cNvSpPr>
      </xdr:nvSpPr>
      <xdr:spPr bwMode="auto">
        <a:xfrm>
          <a:off x="2343150" y="28708350"/>
          <a:ext cx="0" cy="1356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4" name="Text Box 22">
          <a:extLst>
            <a:ext uri="{FF2B5EF4-FFF2-40B4-BE49-F238E27FC236}">
              <a16:creationId xmlns:a16="http://schemas.microsoft.com/office/drawing/2014/main" id="{D6E55D48-B531-4FAD-92C4-83628EB62F62}"/>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5" name="Text Box 23">
          <a:extLst>
            <a:ext uri="{FF2B5EF4-FFF2-40B4-BE49-F238E27FC236}">
              <a16:creationId xmlns:a16="http://schemas.microsoft.com/office/drawing/2014/main" id="{382E99FE-541B-4556-AC6D-DDF7B79B2D96}"/>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6" name="Text Box 24">
          <a:extLst>
            <a:ext uri="{FF2B5EF4-FFF2-40B4-BE49-F238E27FC236}">
              <a16:creationId xmlns:a16="http://schemas.microsoft.com/office/drawing/2014/main" id="{F8FBD19B-A156-456F-B079-419FFACA631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7" name="Text Box 25">
          <a:extLst>
            <a:ext uri="{FF2B5EF4-FFF2-40B4-BE49-F238E27FC236}">
              <a16:creationId xmlns:a16="http://schemas.microsoft.com/office/drawing/2014/main" id="{2DF2145C-5820-4D11-8E16-A179874C66C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8" name="Text Box 26">
          <a:extLst>
            <a:ext uri="{FF2B5EF4-FFF2-40B4-BE49-F238E27FC236}">
              <a16:creationId xmlns:a16="http://schemas.microsoft.com/office/drawing/2014/main" id="{AFC61462-B8B9-4184-A4EF-8C5853015A28}"/>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9" name="Text Box 27">
          <a:extLst>
            <a:ext uri="{FF2B5EF4-FFF2-40B4-BE49-F238E27FC236}">
              <a16:creationId xmlns:a16="http://schemas.microsoft.com/office/drawing/2014/main" id="{F3E408BE-8069-47A3-93E8-D47C8A807F8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0" name="Text Box 28">
          <a:extLst>
            <a:ext uri="{FF2B5EF4-FFF2-40B4-BE49-F238E27FC236}">
              <a16:creationId xmlns:a16="http://schemas.microsoft.com/office/drawing/2014/main" id="{5D214112-EC77-4F1E-B07C-C200BAC567B1}"/>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1" name="Text Box 29">
          <a:extLst>
            <a:ext uri="{FF2B5EF4-FFF2-40B4-BE49-F238E27FC236}">
              <a16:creationId xmlns:a16="http://schemas.microsoft.com/office/drawing/2014/main" id="{B2D09ACF-F59C-4571-B68F-99B181AD6F6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2" name="Text Box 14">
          <a:extLst>
            <a:ext uri="{FF2B5EF4-FFF2-40B4-BE49-F238E27FC236}">
              <a16:creationId xmlns:a16="http://schemas.microsoft.com/office/drawing/2014/main" id="{45276D3E-FC8F-4477-8713-DD7719D97E1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3" name="Text Box 15">
          <a:extLst>
            <a:ext uri="{FF2B5EF4-FFF2-40B4-BE49-F238E27FC236}">
              <a16:creationId xmlns:a16="http://schemas.microsoft.com/office/drawing/2014/main" id="{F77FE123-8309-49AE-9DB5-289D76A4D291}"/>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4" name="Text Box 16">
          <a:extLst>
            <a:ext uri="{FF2B5EF4-FFF2-40B4-BE49-F238E27FC236}">
              <a16:creationId xmlns:a16="http://schemas.microsoft.com/office/drawing/2014/main" id="{2AB868F9-4247-4C08-B583-99D6772DA37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5" name="Text Box 17">
          <a:extLst>
            <a:ext uri="{FF2B5EF4-FFF2-40B4-BE49-F238E27FC236}">
              <a16:creationId xmlns:a16="http://schemas.microsoft.com/office/drawing/2014/main" id="{8256242D-3E96-49C8-ADDD-3D6C634E373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6" name="Text Box 18">
          <a:extLst>
            <a:ext uri="{FF2B5EF4-FFF2-40B4-BE49-F238E27FC236}">
              <a16:creationId xmlns:a16="http://schemas.microsoft.com/office/drawing/2014/main" id="{C7A544B1-260E-49A0-9D7A-B2BF421CDB3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7" name="Text Box 19">
          <a:extLst>
            <a:ext uri="{FF2B5EF4-FFF2-40B4-BE49-F238E27FC236}">
              <a16:creationId xmlns:a16="http://schemas.microsoft.com/office/drawing/2014/main" id="{B2DA92A9-95A8-4570-ACF7-6314A634DA9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8" name="Text Box 20">
          <a:extLst>
            <a:ext uri="{FF2B5EF4-FFF2-40B4-BE49-F238E27FC236}">
              <a16:creationId xmlns:a16="http://schemas.microsoft.com/office/drawing/2014/main" id="{A7352C68-50B2-4675-8129-303E1267BD6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9" name="Text Box 21">
          <a:extLst>
            <a:ext uri="{FF2B5EF4-FFF2-40B4-BE49-F238E27FC236}">
              <a16:creationId xmlns:a16="http://schemas.microsoft.com/office/drawing/2014/main" id="{1AE65E74-0B50-462E-AE7C-4A195A7519D0}"/>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0" name="Text Box 14">
          <a:extLst>
            <a:ext uri="{FF2B5EF4-FFF2-40B4-BE49-F238E27FC236}">
              <a16:creationId xmlns:a16="http://schemas.microsoft.com/office/drawing/2014/main" id="{CF2CA987-F50B-4D91-A2EB-B564E243114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1" name="Text Box 15">
          <a:extLst>
            <a:ext uri="{FF2B5EF4-FFF2-40B4-BE49-F238E27FC236}">
              <a16:creationId xmlns:a16="http://schemas.microsoft.com/office/drawing/2014/main" id="{7ADD648F-911D-44B3-B27B-D6EEDA32E0AE}"/>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2" name="Text Box 16">
          <a:extLst>
            <a:ext uri="{FF2B5EF4-FFF2-40B4-BE49-F238E27FC236}">
              <a16:creationId xmlns:a16="http://schemas.microsoft.com/office/drawing/2014/main" id="{4253C9AD-6EC1-45C5-AA93-0F3F0E07EE5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3" name="Text Box 17">
          <a:extLst>
            <a:ext uri="{FF2B5EF4-FFF2-40B4-BE49-F238E27FC236}">
              <a16:creationId xmlns:a16="http://schemas.microsoft.com/office/drawing/2014/main" id="{F6631D3C-E6DC-4F34-8E2B-4BCD6CA18376}"/>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4" name="Text Box 18">
          <a:extLst>
            <a:ext uri="{FF2B5EF4-FFF2-40B4-BE49-F238E27FC236}">
              <a16:creationId xmlns:a16="http://schemas.microsoft.com/office/drawing/2014/main" id="{1B01E761-DF68-460E-AA61-908B01BA9A71}"/>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5" name="Text Box 19">
          <a:extLst>
            <a:ext uri="{FF2B5EF4-FFF2-40B4-BE49-F238E27FC236}">
              <a16:creationId xmlns:a16="http://schemas.microsoft.com/office/drawing/2014/main" id="{F8188FFD-C177-4C7B-99B2-AD87EB3CA5A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6" name="Text Box 20">
          <a:extLst>
            <a:ext uri="{FF2B5EF4-FFF2-40B4-BE49-F238E27FC236}">
              <a16:creationId xmlns:a16="http://schemas.microsoft.com/office/drawing/2014/main" id="{823964A4-A1A2-4245-9846-84D7AA2635D2}"/>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7" name="Text Box 21">
          <a:extLst>
            <a:ext uri="{FF2B5EF4-FFF2-40B4-BE49-F238E27FC236}">
              <a16:creationId xmlns:a16="http://schemas.microsoft.com/office/drawing/2014/main" id="{D4CB2CC5-6C55-45DA-9557-A91F4A2A26F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8" name="Text Box 22">
          <a:extLst>
            <a:ext uri="{FF2B5EF4-FFF2-40B4-BE49-F238E27FC236}">
              <a16:creationId xmlns:a16="http://schemas.microsoft.com/office/drawing/2014/main" id="{2E3CBA17-239C-4AF8-9CA9-86137D130E8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9" name="Text Box 23">
          <a:extLst>
            <a:ext uri="{FF2B5EF4-FFF2-40B4-BE49-F238E27FC236}">
              <a16:creationId xmlns:a16="http://schemas.microsoft.com/office/drawing/2014/main" id="{45882C7F-312E-4EAA-B761-A1F7D3517D0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0" name="Text Box 24">
          <a:extLst>
            <a:ext uri="{FF2B5EF4-FFF2-40B4-BE49-F238E27FC236}">
              <a16:creationId xmlns:a16="http://schemas.microsoft.com/office/drawing/2014/main" id="{CED8396B-DA6C-4753-8E38-5487F63D51E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1" name="Text Box 25">
          <a:extLst>
            <a:ext uri="{FF2B5EF4-FFF2-40B4-BE49-F238E27FC236}">
              <a16:creationId xmlns:a16="http://schemas.microsoft.com/office/drawing/2014/main" id="{4A5175E5-FDB6-4C1C-B6CD-92E160EDEF73}"/>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2" name="Text Box 26">
          <a:extLst>
            <a:ext uri="{FF2B5EF4-FFF2-40B4-BE49-F238E27FC236}">
              <a16:creationId xmlns:a16="http://schemas.microsoft.com/office/drawing/2014/main" id="{5D6CE770-B3CB-4E8F-A6FF-B1B495F8133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3" name="Text Box 27">
          <a:extLst>
            <a:ext uri="{FF2B5EF4-FFF2-40B4-BE49-F238E27FC236}">
              <a16:creationId xmlns:a16="http://schemas.microsoft.com/office/drawing/2014/main" id="{63711767-03CB-4BDB-BD2B-5B78A4AD53B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4" name="Text Box 28">
          <a:extLst>
            <a:ext uri="{FF2B5EF4-FFF2-40B4-BE49-F238E27FC236}">
              <a16:creationId xmlns:a16="http://schemas.microsoft.com/office/drawing/2014/main" id="{8A4C588E-2941-494C-9D67-30E4D19444F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5" name="Text Box 29">
          <a:extLst>
            <a:ext uri="{FF2B5EF4-FFF2-40B4-BE49-F238E27FC236}">
              <a16:creationId xmlns:a16="http://schemas.microsoft.com/office/drawing/2014/main" id="{89139EC0-27BA-455F-8DFA-191515DA837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6" name="Text Box 14">
          <a:extLst>
            <a:ext uri="{FF2B5EF4-FFF2-40B4-BE49-F238E27FC236}">
              <a16:creationId xmlns:a16="http://schemas.microsoft.com/office/drawing/2014/main" id="{E3A64FDC-8772-4033-AB0F-A9DD0D09FE7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7" name="Text Box 15">
          <a:extLst>
            <a:ext uri="{FF2B5EF4-FFF2-40B4-BE49-F238E27FC236}">
              <a16:creationId xmlns:a16="http://schemas.microsoft.com/office/drawing/2014/main" id="{FC5D5DD8-CD1D-4346-989F-22B1F1A2A6E1}"/>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8" name="Text Box 16">
          <a:extLst>
            <a:ext uri="{FF2B5EF4-FFF2-40B4-BE49-F238E27FC236}">
              <a16:creationId xmlns:a16="http://schemas.microsoft.com/office/drawing/2014/main" id="{BD115505-1721-42D5-984C-0947B4D770F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9" name="Text Box 17">
          <a:extLst>
            <a:ext uri="{FF2B5EF4-FFF2-40B4-BE49-F238E27FC236}">
              <a16:creationId xmlns:a16="http://schemas.microsoft.com/office/drawing/2014/main" id="{5BB9F3D2-4432-4CC7-BDCE-94D5F0375891}"/>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40" name="Text Box 18">
          <a:extLst>
            <a:ext uri="{FF2B5EF4-FFF2-40B4-BE49-F238E27FC236}">
              <a16:creationId xmlns:a16="http://schemas.microsoft.com/office/drawing/2014/main" id="{4EF41EE2-C4CE-4CE8-857E-2C9CF856FC6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41" name="Text Box 19">
          <a:extLst>
            <a:ext uri="{FF2B5EF4-FFF2-40B4-BE49-F238E27FC236}">
              <a16:creationId xmlns:a16="http://schemas.microsoft.com/office/drawing/2014/main" id="{4ACA6B74-E362-4C91-83B9-8C58B0DEA17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42" name="Text Box 20">
          <a:extLst>
            <a:ext uri="{FF2B5EF4-FFF2-40B4-BE49-F238E27FC236}">
              <a16:creationId xmlns:a16="http://schemas.microsoft.com/office/drawing/2014/main" id="{19C2F0F8-D439-431A-8655-97CFC508750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43" name="Text Box 21">
          <a:extLst>
            <a:ext uri="{FF2B5EF4-FFF2-40B4-BE49-F238E27FC236}">
              <a16:creationId xmlns:a16="http://schemas.microsoft.com/office/drawing/2014/main" id="{ADFA738B-9994-4A6B-9170-DC889A4E0112}"/>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44" name="Text Box 14">
          <a:extLst>
            <a:ext uri="{FF2B5EF4-FFF2-40B4-BE49-F238E27FC236}">
              <a16:creationId xmlns:a16="http://schemas.microsoft.com/office/drawing/2014/main" id="{0B784F6D-39DD-469E-BE58-22C46BE308C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45" name="Text Box 15">
          <a:extLst>
            <a:ext uri="{FF2B5EF4-FFF2-40B4-BE49-F238E27FC236}">
              <a16:creationId xmlns:a16="http://schemas.microsoft.com/office/drawing/2014/main" id="{D3231715-A786-4BCF-B702-7CF7EB544688}"/>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46" name="Text Box 16">
          <a:extLst>
            <a:ext uri="{FF2B5EF4-FFF2-40B4-BE49-F238E27FC236}">
              <a16:creationId xmlns:a16="http://schemas.microsoft.com/office/drawing/2014/main" id="{50C5550A-4070-4368-9ECB-EB839249EF91}"/>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47" name="Text Box 17">
          <a:extLst>
            <a:ext uri="{FF2B5EF4-FFF2-40B4-BE49-F238E27FC236}">
              <a16:creationId xmlns:a16="http://schemas.microsoft.com/office/drawing/2014/main" id="{5D56B5B9-BA3C-4A7A-9FBD-C204C7DFF186}"/>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48" name="Text Box 18">
          <a:extLst>
            <a:ext uri="{FF2B5EF4-FFF2-40B4-BE49-F238E27FC236}">
              <a16:creationId xmlns:a16="http://schemas.microsoft.com/office/drawing/2014/main" id="{9B77C24F-98D7-4C21-944F-1E2B7C0A017E}"/>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49" name="Text Box 19">
          <a:extLst>
            <a:ext uri="{FF2B5EF4-FFF2-40B4-BE49-F238E27FC236}">
              <a16:creationId xmlns:a16="http://schemas.microsoft.com/office/drawing/2014/main" id="{1FCA594E-3966-43D3-8D00-EE6F3900D8A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50" name="Text Box 20">
          <a:extLst>
            <a:ext uri="{FF2B5EF4-FFF2-40B4-BE49-F238E27FC236}">
              <a16:creationId xmlns:a16="http://schemas.microsoft.com/office/drawing/2014/main" id="{32437CCA-A4A8-4D1A-8EDA-DB83036E506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51" name="Text Box 21">
          <a:extLst>
            <a:ext uri="{FF2B5EF4-FFF2-40B4-BE49-F238E27FC236}">
              <a16:creationId xmlns:a16="http://schemas.microsoft.com/office/drawing/2014/main" id="{8CA9E3FE-AEB9-428A-BCD0-10B566F1DAD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52" name="Text Box 22">
          <a:extLst>
            <a:ext uri="{FF2B5EF4-FFF2-40B4-BE49-F238E27FC236}">
              <a16:creationId xmlns:a16="http://schemas.microsoft.com/office/drawing/2014/main" id="{72716CD7-61E2-4933-8F2F-4122D26F14F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53" name="Text Box 23">
          <a:extLst>
            <a:ext uri="{FF2B5EF4-FFF2-40B4-BE49-F238E27FC236}">
              <a16:creationId xmlns:a16="http://schemas.microsoft.com/office/drawing/2014/main" id="{C0171A5C-45B7-4C0C-B435-0FE95874667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54" name="Text Box 24">
          <a:extLst>
            <a:ext uri="{FF2B5EF4-FFF2-40B4-BE49-F238E27FC236}">
              <a16:creationId xmlns:a16="http://schemas.microsoft.com/office/drawing/2014/main" id="{7EF0539D-891F-4F3F-B3A1-24DE59F1581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55" name="Text Box 25">
          <a:extLst>
            <a:ext uri="{FF2B5EF4-FFF2-40B4-BE49-F238E27FC236}">
              <a16:creationId xmlns:a16="http://schemas.microsoft.com/office/drawing/2014/main" id="{1B828E37-F7B0-48FC-BC80-AA47448D55A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56" name="Text Box 26">
          <a:extLst>
            <a:ext uri="{FF2B5EF4-FFF2-40B4-BE49-F238E27FC236}">
              <a16:creationId xmlns:a16="http://schemas.microsoft.com/office/drawing/2014/main" id="{75F54438-B502-457C-9A28-3E34F1B97F1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57" name="Text Box 27">
          <a:extLst>
            <a:ext uri="{FF2B5EF4-FFF2-40B4-BE49-F238E27FC236}">
              <a16:creationId xmlns:a16="http://schemas.microsoft.com/office/drawing/2014/main" id="{AEFFC864-800E-4C2C-A7A4-DF1E7DD3D27E}"/>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58" name="Text Box 28">
          <a:extLst>
            <a:ext uri="{FF2B5EF4-FFF2-40B4-BE49-F238E27FC236}">
              <a16:creationId xmlns:a16="http://schemas.microsoft.com/office/drawing/2014/main" id="{F63D1F05-C33D-4367-B12C-A1AD8FF4C3C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59" name="Text Box 29">
          <a:extLst>
            <a:ext uri="{FF2B5EF4-FFF2-40B4-BE49-F238E27FC236}">
              <a16:creationId xmlns:a16="http://schemas.microsoft.com/office/drawing/2014/main" id="{55332992-2766-4BB9-8839-4D61A3A06F01}"/>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60" name="Text Box 14">
          <a:extLst>
            <a:ext uri="{FF2B5EF4-FFF2-40B4-BE49-F238E27FC236}">
              <a16:creationId xmlns:a16="http://schemas.microsoft.com/office/drawing/2014/main" id="{FB6A300D-9EC4-4943-B5F6-7EEE6937288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61" name="Text Box 15">
          <a:extLst>
            <a:ext uri="{FF2B5EF4-FFF2-40B4-BE49-F238E27FC236}">
              <a16:creationId xmlns:a16="http://schemas.microsoft.com/office/drawing/2014/main" id="{80EAD12B-80B5-4CE7-A38A-982FFCE2F041}"/>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62" name="Text Box 16">
          <a:extLst>
            <a:ext uri="{FF2B5EF4-FFF2-40B4-BE49-F238E27FC236}">
              <a16:creationId xmlns:a16="http://schemas.microsoft.com/office/drawing/2014/main" id="{1B6D50E0-A206-4C6F-9825-4734D9C786A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63" name="Text Box 17">
          <a:extLst>
            <a:ext uri="{FF2B5EF4-FFF2-40B4-BE49-F238E27FC236}">
              <a16:creationId xmlns:a16="http://schemas.microsoft.com/office/drawing/2014/main" id="{1EF39D7B-6F01-4D71-ADB5-D1DE348573A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64" name="Text Box 18">
          <a:extLst>
            <a:ext uri="{FF2B5EF4-FFF2-40B4-BE49-F238E27FC236}">
              <a16:creationId xmlns:a16="http://schemas.microsoft.com/office/drawing/2014/main" id="{7CCCEF99-CFFD-45C3-8949-A647C48717FB}"/>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65" name="Text Box 19">
          <a:extLst>
            <a:ext uri="{FF2B5EF4-FFF2-40B4-BE49-F238E27FC236}">
              <a16:creationId xmlns:a16="http://schemas.microsoft.com/office/drawing/2014/main" id="{AED7F5B9-684A-41E1-A8F2-B57FEB93554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66" name="Text Box 20">
          <a:extLst>
            <a:ext uri="{FF2B5EF4-FFF2-40B4-BE49-F238E27FC236}">
              <a16:creationId xmlns:a16="http://schemas.microsoft.com/office/drawing/2014/main" id="{1134C3BC-9849-4099-A7E4-3720DB4EE8BE}"/>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67" name="Text Box 21">
          <a:extLst>
            <a:ext uri="{FF2B5EF4-FFF2-40B4-BE49-F238E27FC236}">
              <a16:creationId xmlns:a16="http://schemas.microsoft.com/office/drawing/2014/main" id="{8D2C6660-98E6-40F8-A613-596A728D23C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68" name="Text Box 14">
          <a:extLst>
            <a:ext uri="{FF2B5EF4-FFF2-40B4-BE49-F238E27FC236}">
              <a16:creationId xmlns:a16="http://schemas.microsoft.com/office/drawing/2014/main" id="{EEDDD944-7089-4F19-900D-356FE7B0269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69" name="Text Box 15">
          <a:extLst>
            <a:ext uri="{FF2B5EF4-FFF2-40B4-BE49-F238E27FC236}">
              <a16:creationId xmlns:a16="http://schemas.microsoft.com/office/drawing/2014/main" id="{6B477532-2AE1-4E13-A27C-79CDBFC0607E}"/>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70" name="Text Box 16">
          <a:extLst>
            <a:ext uri="{FF2B5EF4-FFF2-40B4-BE49-F238E27FC236}">
              <a16:creationId xmlns:a16="http://schemas.microsoft.com/office/drawing/2014/main" id="{394CEC80-F4E5-475B-B113-35549FAB7213}"/>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71" name="Text Box 17">
          <a:extLst>
            <a:ext uri="{FF2B5EF4-FFF2-40B4-BE49-F238E27FC236}">
              <a16:creationId xmlns:a16="http://schemas.microsoft.com/office/drawing/2014/main" id="{05CDBFD0-648E-40B8-9C9A-8890F045768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72" name="Text Box 18">
          <a:extLst>
            <a:ext uri="{FF2B5EF4-FFF2-40B4-BE49-F238E27FC236}">
              <a16:creationId xmlns:a16="http://schemas.microsoft.com/office/drawing/2014/main" id="{11EA2725-08F0-4B58-AAC1-7833A11C16A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73" name="Text Box 19">
          <a:extLst>
            <a:ext uri="{FF2B5EF4-FFF2-40B4-BE49-F238E27FC236}">
              <a16:creationId xmlns:a16="http://schemas.microsoft.com/office/drawing/2014/main" id="{8B609017-174D-4302-9D5A-C3AD91E2052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74" name="Text Box 20">
          <a:extLst>
            <a:ext uri="{FF2B5EF4-FFF2-40B4-BE49-F238E27FC236}">
              <a16:creationId xmlns:a16="http://schemas.microsoft.com/office/drawing/2014/main" id="{C4F16244-9A44-4084-B9BE-F20503170352}"/>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75" name="Text Box 21">
          <a:extLst>
            <a:ext uri="{FF2B5EF4-FFF2-40B4-BE49-F238E27FC236}">
              <a16:creationId xmlns:a16="http://schemas.microsoft.com/office/drawing/2014/main" id="{C440ACEF-E686-4951-80D9-DEA7E01A72D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76" name="Text Box 22">
          <a:extLst>
            <a:ext uri="{FF2B5EF4-FFF2-40B4-BE49-F238E27FC236}">
              <a16:creationId xmlns:a16="http://schemas.microsoft.com/office/drawing/2014/main" id="{25FB7603-FDC4-45B9-875A-4BBEE4A3AFBB}"/>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77" name="Text Box 23">
          <a:extLst>
            <a:ext uri="{FF2B5EF4-FFF2-40B4-BE49-F238E27FC236}">
              <a16:creationId xmlns:a16="http://schemas.microsoft.com/office/drawing/2014/main" id="{4FE09D08-B2CB-4747-A119-C7299F57201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78" name="Text Box 24">
          <a:extLst>
            <a:ext uri="{FF2B5EF4-FFF2-40B4-BE49-F238E27FC236}">
              <a16:creationId xmlns:a16="http://schemas.microsoft.com/office/drawing/2014/main" id="{50CE8466-2478-4843-9AA0-FCCE3655C6C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79" name="Text Box 25">
          <a:extLst>
            <a:ext uri="{FF2B5EF4-FFF2-40B4-BE49-F238E27FC236}">
              <a16:creationId xmlns:a16="http://schemas.microsoft.com/office/drawing/2014/main" id="{07522EB1-0050-4725-B562-1C9F41F93E5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80" name="Text Box 26">
          <a:extLst>
            <a:ext uri="{FF2B5EF4-FFF2-40B4-BE49-F238E27FC236}">
              <a16:creationId xmlns:a16="http://schemas.microsoft.com/office/drawing/2014/main" id="{9FED648A-17FB-483D-8B2E-F0213858F0A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81" name="Text Box 27">
          <a:extLst>
            <a:ext uri="{FF2B5EF4-FFF2-40B4-BE49-F238E27FC236}">
              <a16:creationId xmlns:a16="http://schemas.microsoft.com/office/drawing/2014/main" id="{88B396A5-F410-40F7-A1D9-B41DBA573CC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82" name="Text Box 28">
          <a:extLst>
            <a:ext uri="{FF2B5EF4-FFF2-40B4-BE49-F238E27FC236}">
              <a16:creationId xmlns:a16="http://schemas.microsoft.com/office/drawing/2014/main" id="{18F72EAB-16AD-434A-8A5A-F9F19B82945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83" name="Text Box 29">
          <a:extLst>
            <a:ext uri="{FF2B5EF4-FFF2-40B4-BE49-F238E27FC236}">
              <a16:creationId xmlns:a16="http://schemas.microsoft.com/office/drawing/2014/main" id="{EFAB2F2C-160E-4D20-B811-5F14FF87D9A6}"/>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84" name="Text Box 14">
          <a:extLst>
            <a:ext uri="{FF2B5EF4-FFF2-40B4-BE49-F238E27FC236}">
              <a16:creationId xmlns:a16="http://schemas.microsoft.com/office/drawing/2014/main" id="{AEAFD327-54E2-4FD5-B0BE-796C321B4A93}"/>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85" name="Text Box 15">
          <a:extLst>
            <a:ext uri="{FF2B5EF4-FFF2-40B4-BE49-F238E27FC236}">
              <a16:creationId xmlns:a16="http://schemas.microsoft.com/office/drawing/2014/main" id="{1BFD2959-BCE8-4D73-BF51-4A976591652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86" name="Text Box 16">
          <a:extLst>
            <a:ext uri="{FF2B5EF4-FFF2-40B4-BE49-F238E27FC236}">
              <a16:creationId xmlns:a16="http://schemas.microsoft.com/office/drawing/2014/main" id="{CA85C303-CC3C-43EB-B059-DC3FB31A47E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87" name="Text Box 17">
          <a:extLst>
            <a:ext uri="{FF2B5EF4-FFF2-40B4-BE49-F238E27FC236}">
              <a16:creationId xmlns:a16="http://schemas.microsoft.com/office/drawing/2014/main" id="{DB4A9CC2-8CA7-41C3-8C7A-37D4C930BC8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88" name="Text Box 18">
          <a:extLst>
            <a:ext uri="{FF2B5EF4-FFF2-40B4-BE49-F238E27FC236}">
              <a16:creationId xmlns:a16="http://schemas.microsoft.com/office/drawing/2014/main" id="{C7B1AE9A-D96D-4BAC-A91E-D09DADBF7A1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89" name="Text Box 19">
          <a:extLst>
            <a:ext uri="{FF2B5EF4-FFF2-40B4-BE49-F238E27FC236}">
              <a16:creationId xmlns:a16="http://schemas.microsoft.com/office/drawing/2014/main" id="{4C6643A8-A23E-4B30-93F9-329A2E75D95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90" name="Text Box 20">
          <a:extLst>
            <a:ext uri="{FF2B5EF4-FFF2-40B4-BE49-F238E27FC236}">
              <a16:creationId xmlns:a16="http://schemas.microsoft.com/office/drawing/2014/main" id="{84FD9DD3-682D-4A95-9E95-B38808F21490}"/>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91" name="Text Box 21">
          <a:extLst>
            <a:ext uri="{FF2B5EF4-FFF2-40B4-BE49-F238E27FC236}">
              <a16:creationId xmlns:a16="http://schemas.microsoft.com/office/drawing/2014/main" id="{B873B008-C8D2-40A0-A07D-5CB07B18164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92" name="Text Box 14">
          <a:extLst>
            <a:ext uri="{FF2B5EF4-FFF2-40B4-BE49-F238E27FC236}">
              <a16:creationId xmlns:a16="http://schemas.microsoft.com/office/drawing/2014/main" id="{B0B3E0DA-EF67-4E40-901E-DE7DFFB4E5DB}"/>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93" name="Text Box 15">
          <a:extLst>
            <a:ext uri="{FF2B5EF4-FFF2-40B4-BE49-F238E27FC236}">
              <a16:creationId xmlns:a16="http://schemas.microsoft.com/office/drawing/2014/main" id="{3FF7D517-109A-49AE-A2FB-328A1AC815BB}"/>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94" name="Text Box 16">
          <a:extLst>
            <a:ext uri="{FF2B5EF4-FFF2-40B4-BE49-F238E27FC236}">
              <a16:creationId xmlns:a16="http://schemas.microsoft.com/office/drawing/2014/main" id="{C442FE84-23AE-4C3C-B5EE-B54B711A4D3B}"/>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95" name="Text Box 17">
          <a:extLst>
            <a:ext uri="{FF2B5EF4-FFF2-40B4-BE49-F238E27FC236}">
              <a16:creationId xmlns:a16="http://schemas.microsoft.com/office/drawing/2014/main" id="{A0912B0C-BDDA-41CC-B18A-08F37A38410B}"/>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96" name="Text Box 18">
          <a:extLst>
            <a:ext uri="{FF2B5EF4-FFF2-40B4-BE49-F238E27FC236}">
              <a16:creationId xmlns:a16="http://schemas.microsoft.com/office/drawing/2014/main" id="{60ED613F-E450-4A3A-A2EC-D7C5BBB0C77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97" name="Text Box 19">
          <a:extLst>
            <a:ext uri="{FF2B5EF4-FFF2-40B4-BE49-F238E27FC236}">
              <a16:creationId xmlns:a16="http://schemas.microsoft.com/office/drawing/2014/main" id="{9D30FA2E-A2EF-405A-B9EF-864396A82AE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98" name="Text Box 20">
          <a:extLst>
            <a:ext uri="{FF2B5EF4-FFF2-40B4-BE49-F238E27FC236}">
              <a16:creationId xmlns:a16="http://schemas.microsoft.com/office/drawing/2014/main" id="{0B71EAC5-EAF3-4447-8362-9AA6EA401A5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99" name="Text Box 21">
          <a:extLst>
            <a:ext uri="{FF2B5EF4-FFF2-40B4-BE49-F238E27FC236}">
              <a16:creationId xmlns:a16="http://schemas.microsoft.com/office/drawing/2014/main" id="{7084090F-DB74-47ED-AC2A-B7824E246113}"/>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00" name="Text Box 22">
          <a:extLst>
            <a:ext uri="{FF2B5EF4-FFF2-40B4-BE49-F238E27FC236}">
              <a16:creationId xmlns:a16="http://schemas.microsoft.com/office/drawing/2014/main" id="{8EF82669-F7BF-416E-8A55-218F92A0C698}"/>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01" name="Text Box 23">
          <a:extLst>
            <a:ext uri="{FF2B5EF4-FFF2-40B4-BE49-F238E27FC236}">
              <a16:creationId xmlns:a16="http://schemas.microsoft.com/office/drawing/2014/main" id="{4FFCACFF-7ECD-41A1-9706-7909A127C62E}"/>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02" name="Text Box 24">
          <a:extLst>
            <a:ext uri="{FF2B5EF4-FFF2-40B4-BE49-F238E27FC236}">
              <a16:creationId xmlns:a16="http://schemas.microsoft.com/office/drawing/2014/main" id="{52E776E6-39BF-4085-A74B-46FE12861158}"/>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03" name="Text Box 25">
          <a:extLst>
            <a:ext uri="{FF2B5EF4-FFF2-40B4-BE49-F238E27FC236}">
              <a16:creationId xmlns:a16="http://schemas.microsoft.com/office/drawing/2014/main" id="{826041F7-3F2E-464F-92D3-248AD5A27EC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04" name="Text Box 26">
          <a:extLst>
            <a:ext uri="{FF2B5EF4-FFF2-40B4-BE49-F238E27FC236}">
              <a16:creationId xmlns:a16="http://schemas.microsoft.com/office/drawing/2014/main" id="{60956F93-5778-4D6D-97E4-9C067458256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05" name="Text Box 27">
          <a:extLst>
            <a:ext uri="{FF2B5EF4-FFF2-40B4-BE49-F238E27FC236}">
              <a16:creationId xmlns:a16="http://schemas.microsoft.com/office/drawing/2014/main" id="{DCD0E7DC-AC73-442A-BA86-BB1558F4229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06" name="Text Box 28">
          <a:extLst>
            <a:ext uri="{FF2B5EF4-FFF2-40B4-BE49-F238E27FC236}">
              <a16:creationId xmlns:a16="http://schemas.microsoft.com/office/drawing/2014/main" id="{6A31CFB0-D0D2-489F-992D-296F0606E8C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07" name="Text Box 29">
          <a:extLst>
            <a:ext uri="{FF2B5EF4-FFF2-40B4-BE49-F238E27FC236}">
              <a16:creationId xmlns:a16="http://schemas.microsoft.com/office/drawing/2014/main" id="{B95D845E-AA6E-4479-BDC4-B277B8670A9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08" name="Text Box 14">
          <a:extLst>
            <a:ext uri="{FF2B5EF4-FFF2-40B4-BE49-F238E27FC236}">
              <a16:creationId xmlns:a16="http://schemas.microsoft.com/office/drawing/2014/main" id="{D9F2B241-939B-4641-9693-545DF9B44042}"/>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09" name="Text Box 15">
          <a:extLst>
            <a:ext uri="{FF2B5EF4-FFF2-40B4-BE49-F238E27FC236}">
              <a16:creationId xmlns:a16="http://schemas.microsoft.com/office/drawing/2014/main" id="{15C6F6D6-F639-49F5-BCC8-AFE076535C0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10" name="Text Box 16">
          <a:extLst>
            <a:ext uri="{FF2B5EF4-FFF2-40B4-BE49-F238E27FC236}">
              <a16:creationId xmlns:a16="http://schemas.microsoft.com/office/drawing/2014/main" id="{29568ED6-3FD7-4AF3-ABDC-8562B50768EB}"/>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11" name="Text Box 17">
          <a:extLst>
            <a:ext uri="{FF2B5EF4-FFF2-40B4-BE49-F238E27FC236}">
              <a16:creationId xmlns:a16="http://schemas.microsoft.com/office/drawing/2014/main" id="{4D63BF17-E0A8-440E-ABB3-F61D9C1C741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12" name="Text Box 18">
          <a:extLst>
            <a:ext uri="{FF2B5EF4-FFF2-40B4-BE49-F238E27FC236}">
              <a16:creationId xmlns:a16="http://schemas.microsoft.com/office/drawing/2014/main" id="{B5D26249-FC7F-41A4-9D81-4F12E2423D3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13" name="Text Box 19">
          <a:extLst>
            <a:ext uri="{FF2B5EF4-FFF2-40B4-BE49-F238E27FC236}">
              <a16:creationId xmlns:a16="http://schemas.microsoft.com/office/drawing/2014/main" id="{782061DC-66E8-4BDF-932B-8C14278B1F8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14" name="Text Box 20">
          <a:extLst>
            <a:ext uri="{FF2B5EF4-FFF2-40B4-BE49-F238E27FC236}">
              <a16:creationId xmlns:a16="http://schemas.microsoft.com/office/drawing/2014/main" id="{321BE7C5-E8DF-4423-B230-14015F1C817E}"/>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15" name="Text Box 21">
          <a:extLst>
            <a:ext uri="{FF2B5EF4-FFF2-40B4-BE49-F238E27FC236}">
              <a16:creationId xmlns:a16="http://schemas.microsoft.com/office/drawing/2014/main" id="{58628D97-4E42-47B0-B700-93FF0B8E610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16" name="Text Box 14">
          <a:extLst>
            <a:ext uri="{FF2B5EF4-FFF2-40B4-BE49-F238E27FC236}">
              <a16:creationId xmlns:a16="http://schemas.microsoft.com/office/drawing/2014/main" id="{82A216D7-3A06-4D9C-805F-A55925498AE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17" name="Text Box 15">
          <a:extLst>
            <a:ext uri="{FF2B5EF4-FFF2-40B4-BE49-F238E27FC236}">
              <a16:creationId xmlns:a16="http://schemas.microsoft.com/office/drawing/2014/main" id="{1E2D6776-AA4F-40DE-A9FE-C3301D39BDB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18" name="Text Box 16">
          <a:extLst>
            <a:ext uri="{FF2B5EF4-FFF2-40B4-BE49-F238E27FC236}">
              <a16:creationId xmlns:a16="http://schemas.microsoft.com/office/drawing/2014/main" id="{4F5C63EB-4406-4928-8539-CC17C7D5DE00}"/>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19" name="Text Box 17">
          <a:extLst>
            <a:ext uri="{FF2B5EF4-FFF2-40B4-BE49-F238E27FC236}">
              <a16:creationId xmlns:a16="http://schemas.microsoft.com/office/drawing/2014/main" id="{150C813A-39B4-453D-967E-F4CDEB0A50B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20" name="Text Box 18">
          <a:extLst>
            <a:ext uri="{FF2B5EF4-FFF2-40B4-BE49-F238E27FC236}">
              <a16:creationId xmlns:a16="http://schemas.microsoft.com/office/drawing/2014/main" id="{D8AB0EFC-6121-4B87-8754-7F746CBCCA72}"/>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21" name="Text Box 19">
          <a:extLst>
            <a:ext uri="{FF2B5EF4-FFF2-40B4-BE49-F238E27FC236}">
              <a16:creationId xmlns:a16="http://schemas.microsoft.com/office/drawing/2014/main" id="{4FB15429-18D8-4A6F-AEB2-3B2FAF25DA4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22" name="Text Box 20">
          <a:extLst>
            <a:ext uri="{FF2B5EF4-FFF2-40B4-BE49-F238E27FC236}">
              <a16:creationId xmlns:a16="http://schemas.microsoft.com/office/drawing/2014/main" id="{12E3E91D-C7B8-4FC9-BB6E-A592DD3802E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23" name="Text Box 21">
          <a:extLst>
            <a:ext uri="{FF2B5EF4-FFF2-40B4-BE49-F238E27FC236}">
              <a16:creationId xmlns:a16="http://schemas.microsoft.com/office/drawing/2014/main" id="{3D75BEE1-E7D2-4FA8-8C60-3CCAFB74442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24" name="Text Box 22">
          <a:extLst>
            <a:ext uri="{FF2B5EF4-FFF2-40B4-BE49-F238E27FC236}">
              <a16:creationId xmlns:a16="http://schemas.microsoft.com/office/drawing/2014/main" id="{387764BA-FFD8-4486-89C7-B39E68F249FE}"/>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25" name="Text Box 23">
          <a:extLst>
            <a:ext uri="{FF2B5EF4-FFF2-40B4-BE49-F238E27FC236}">
              <a16:creationId xmlns:a16="http://schemas.microsoft.com/office/drawing/2014/main" id="{4EE4BB42-A3D0-4B26-884C-13E5EA9FC24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26" name="Text Box 24">
          <a:extLst>
            <a:ext uri="{FF2B5EF4-FFF2-40B4-BE49-F238E27FC236}">
              <a16:creationId xmlns:a16="http://schemas.microsoft.com/office/drawing/2014/main" id="{B670DA92-DF12-477A-875E-849CE642AA70}"/>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27" name="Text Box 25">
          <a:extLst>
            <a:ext uri="{FF2B5EF4-FFF2-40B4-BE49-F238E27FC236}">
              <a16:creationId xmlns:a16="http://schemas.microsoft.com/office/drawing/2014/main" id="{8F201012-FDC5-428A-9356-E47CEC3CA736}"/>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28" name="Text Box 26">
          <a:extLst>
            <a:ext uri="{FF2B5EF4-FFF2-40B4-BE49-F238E27FC236}">
              <a16:creationId xmlns:a16="http://schemas.microsoft.com/office/drawing/2014/main" id="{62682113-D567-4FEF-B621-780977C4D15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29" name="Text Box 27">
          <a:extLst>
            <a:ext uri="{FF2B5EF4-FFF2-40B4-BE49-F238E27FC236}">
              <a16:creationId xmlns:a16="http://schemas.microsoft.com/office/drawing/2014/main" id="{73D94CD7-CD69-4FF1-9C4C-6E866F0FB27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30" name="Text Box 28">
          <a:extLst>
            <a:ext uri="{FF2B5EF4-FFF2-40B4-BE49-F238E27FC236}">
              <a16:creationId xmlns:a16="http://schemas.microsoft.com/office/drawing/2014/main" id="{9D91CB58-DC72-4283-8689-14583F09A9C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31" name="Text Box 29">
          <a:extLst>
            <a:ext uri="{FF2B5EF4-FFF2-40B4-BE49-F238E27FC236}">
              <a16:creationId xmlns:a16="http://schemas.microsoft.com/office/drawing/2014/main" id="{A789EDF0-0386-4724-A477-C534AED9B946}"/>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32" name="Text Box 14">
          <a:extLst>
            <a:ext uri="{FF2B5EF4-FFF2-40B4-BE49-F238E27FC236}">
              <a16:creationId xmlns:a16="http://schemas.microsoft.com/office/drawing/2014/main" id="{DB350EB9-28C0-46C1-BD9A-ACA8A30524A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33" name="Text Box 15">
          <a:extLst>
            <a:ext uri="{FF2B5EF4-FFF2-40B4-BE49-F238E27FC236}">
              <a16:creationId xmlns:a16="http://schemas.microsoft.com/office/drawing/2014/main" id="{D5F0E546-D0D2-44B9-9F39-4A61F21F5F8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34" name="Text Box 16">
          <a:extLst>
            <a:ext uri="{FF2B5EF4-FFF2-40B4-BE49-F238E27FC236}">
              <a16:creationId xmlns:a16="http://schemas.microsoft.com/office/drawing/2014/main" id="{DE132ECA-A371-4D1A-859C-91C90B63AB3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35" name="Text Box 17">
          <a:extLst>
            <a:ext uri="{FF2B5EF4-FFF2-40B4-BE49-F238E27FC236}">
              <a16:creationId xmlns:a16="http://schemas.microsoft.com/office/drawing/2014/main" id="{623884B4-1BF6-40F6-BE26-C48AE6020416}"/>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36" name="Text Box 18">
          <a:extLst>
            <a:ext uri="{FF2B5EF4-FFF2-40B4-BE49-F238E27FC236}">
              <a16:creationId xmlns:a16="http://schemas.microsoft.com/office/drawing/2014/main" id="{C824B0B1-B998-4C4B-AD12-070A785D48E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37" name="Text Box 19">
          <a:extLst>
            <a:ext uri="{FF2B5EF4-FFF2-40B4-BE49-F238E27FC236}">
              <a16:creationId xmlns:a16="http://schemas.microsoft.com/office/drawing/2014/main" id="{EAF99A1D-15BC-4C45-BEDA-7372D4872342}"/>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38" name="Text Box 20">
          <a:extLst>
            <a:ext uri="{FF2B5EF4-FFF2-40B4-BE49-F238E27FC236}">
              <a16:creationId xmlns:a16="http://schemas.microsoft.com/office/drawing/2014/main" id="{C8A0A913-C456-42D2-A65C-0B3E97E931D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39" name="Text Box 21">
          <a:extLst>
            <a:ext uri="{FF2B5EF4-FFF2-40B4-BE49-F238E27FC236}">
              <a16:creationId xmlns:a16="http://schemas.microsoft.com/office/drawing/2014/main" id="{E9B0C7A7-7CC1-4855-B66D-A109CF5210A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40" name="Text Box 14">
          <a:extLst>
            <a:ext uri="{FF2B5EF4-FFF2-40B4-BE49-F238E27FC236}">
              <a16:creationId xmlns:a16="http://schemas.microsoft.com/office/drawing/2014/main" id="{97281AB6-C35B-46FA-828F-845B1BA0E26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41" name="Text Box 15">
          <a:extLst>
            <a:ext uri="{FF2B5EF4-FFF2-40B4-BE49-F238E27FC236}">
              <a16:creationId xmlns:a16="http://schemas.microsoft.com/office/drawing/2014/main" id="{8E12F579-53FA-4F01-BA5A-38784C78EE7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42" name="Text Box 16">
          <a:extLst>
            <a:ext uri="{FF2B5EF4-FFF2-40B4-BE49-F238E27FC236}">
              <a16:creationId xmlns:a16="http://schemas.microsoft.com/office/drawing/2014/main" id="{60662D44-C1C3-40A7-9B0F-ED39868D56E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43" name="Text Box 17">
          <a:extLst>
            <a:ext uri="{FF2B5EF4-FFF2-40B4-BE49-F238E27FC236}">
              <a16:creationId xmlns:a16="http://schemas.microsoft.com/office/drawing/2014/main" id="{8339304E-9983-445D-8006-1E38FB00D8E6}"/>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44" name="Text Box 18">
          <a:extLst>
            <a:ext uri="{FF2B5EF4-FFF2-40B4-BE49-F238E27FC236}">
              <a16:creationId xmlns:a16="http://schemas.microsoft.com/office/drawing/2014/main" id="{CD1CD3FB-089D-43D8-BA8E-45810CC44FF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45" name="Text Box 19">
          <a:extLst>
            <a:ext uri="{FF2B5EF4-FFF2-40B4-BE49-F238E27FC236}">
              <a16:creationId xmlns:a16="http://schemas.microsoft.com/office/drawing/2014/main" id="{7FF239AD-A34E-4B60-9B5E-2379C54EE018}"/>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46" name="Text Box 20">
          <a:extLst>
            <a:ext uri="{FF2B5EF4-FFF2-40B4-BE49-F238E27FC236}">
              <a16:creationId xmlns:a16="http://schemas.microsoft.com/office/drawing/2014/main" id="{2F1D7FAA-FE07-48E0-A733-5C8EC8F890AE}"/>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47" name="Text Box 21">
          <a:extLst>
            <a:ext uri="{FF2B5EF4-FFF2-40B4-BE49-F238E27FC236}">
              <a16:creationId xmlns:a16="http://schemas.microsoft.com/office/drawing/2014/main" id="{CA3F5039-FE4B-4997-988A-0BB3AD9E5BB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106442</xdr:rowOff>
    </xdr:to>
    <xdr:sp macro="" textlink="">
      <xdr:nvSpPr>
        <xdr:cNvPr id="148" name="TextBox 3">
          <a:extLst>
            <a:ext uri="{FF2B5EF4-FFF2-40B4-BE49-F238E27FC236}">
              <a16:creationId xmlns:a16="http://schemas.microsoft.com/office/drawing/2014/main" id="{48587B25-99AA-4E68-BABD-8C247DDA19E0}"/>
            </a:ext>
          </a:extLst>
        </xdr:cNvPr>
        <xdr:cNvSpPr txBox="1">
          <a:spLocks noChangeArrowheads="1"/>
        </xdr:cNvSpPr>
      </xdr:nvSpPr>
      <xdr:spPr bwMode="auto">
        <a:xfrm>
          <a:off x="2343150" y="28708350"/>
          <a:ext cx="0" cy="1336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114062</xdr:rowOff>
    </xdr:to>
    <xdr:sp macro="" textlink="">
      <xdr:nvSpPr>
        <xdr:cNvPr id="149" name="TextBox 3">
          <a:extLst>
            <a:ext uri="{FF2B5EF4-FFF2-40B4-BE49-F238E27FC236}">
              <a16:creationId xmlns:a16="http://schemas.microsoft.com/office/drawing/2014/main" id="{85CD12DD-D36E-4EAF-9807-0C03E451489F}"/>
            </a:ext>
          </a:extLst>
        </xdr:cNvPr>
        <xdr:cNvSpPr txBox="1">
          <a:spLocks noChangeArrowheads="1"/>
        </xdr:cNvSpPr>
      </xdr:nvSpPr>
      <xdr:spPr bwMode="auto">
        <a:xfrm>
          <a:off x="2343150" y="28708350"/>
          <a:ext cx="0" cy="1345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106442</xdr:rowOff>
    </xdr:to>
    <xdr:sp macro="" textlink="">
      <xdr:nvSpPr>
        <xdr:cNvPr id="150" name="TextBox 3">
          <a:extLst>
            <a:ext uri="{FF2B5EF4-FFF2-40B4-BE49-F238E27FC236}">
              <a16:creationId xmlns:a16="http://schemas.microsoft.com/office/drawing/2014/main" id="{115496E0-E1AE-49F7-8AFD-DFEDDC7B2B5D}"/>
            </a:ext>
          </a:extLst>
        </xdr:cNvPr>
        <xdr:cNvSpPr txBox="1">
          <a:spLocks noChangeArrowheads="1"/>
        </xdr:cNvSpPr>
      </xdr:nvSpPr>
      <xdr:spPr bwMode="auto">
        <a:xfrm>
          <a:off x="2343150" y="28708350"/>
          <a:ext cx="0" cy="1336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114062</xdr:rowOff>
    </xdr:to>
    <xdr:sp macro="" textlink="">
      <xdr:nvSpPr>
        <xdr:cNvPr id="151" name="TextBox 3">
          <a:extLst>
            <a:ext uri="{FF2B5EF4-FFF2-40B4-BE49-F238E27FC236}">
              <a16:creationId xmlns:a16="http://schemas.microsoft.com/office/drawing/2014/main" id="{62735200-E1BA-492F-93EA-699F79C996F6}"/>
            </a:ext>
          </a:extLst>
        </xdr:cNvPr>
        <xdr:cNvSpPr txBox="1">
          <a:spLocks noChangeArrowheads="1"/>
        </xdr:cNvSpPr>
      </xdr:nvSpPr>
      <xdr:spPr bwMode="auto">
        <a:xfrm>
          <a:off x="2343150" y="28708350"/>
          <a:ext cx="0" cy="1345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126127</xdr:rowOff>
    </xdr:to>
    <xdr:sp macro="" textlink="">
      <xdr:nvSpPr>
        <xdr:cNvPr id="152" name="TextBox 3">
          <a:extLst>
            <a:ext uri="{FF2B5EF4-FFF2-40B4-BE49-F238E27FC236}">
              <a16:creationId xmlns:a16="http://schemas.microsoft.com/office/drawing/2014/main" id="{B5EA7990-7BF2-441C-AF9A-8A3102EDEBDA}"/>
            </a:ext>
          </a:extLst>
        </xdr:cNvPr>
        <xdr:cNvSpPr txBox="1">
          <a:spLocks noChangeArrowheads="1"/>
        </xdr:cNvSpPr>
      </xdr:nvSpPr>
      <xdr:spPr bwMode="auto">
        <a:xfrm>
          <a:off x="2343150" y="28708350"/>
          <a:ext cx="0" cy="135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114062</xdr:rowOff>
    </xdr:to>
    <xdr:sp macro="" textlink="">
      <xdr:nvSpPr>
        <xdr:cNvPr id="153" name="TextBox 3">
          <a:extLst>
            <a:ext uri="{FF2B5EF4-FFF2-40B4-BE49-F238E27FC236}">
              <a16:creationId xmlns:a16="http://schemas.microsoft.com/office/drawing/2014/main" id="{EAB0ED8A-303D-43A5-94F5-15B46F2D8CDE}"/>
            </a:ext>
          </a:extLst>
        </xdr:cNvPr>
        <xdr:cNvSpPr txBox="1">
          <a:spLocks noChangeArrowheads="1"/>
        </xdr:cNvSpPr>
      </xdr:nvSpPr>
      <xdr:spPr bwMode="auto">
        <a:xfrm>
          <a:off x="2343150" y="28708350"/>
          <a:ext cx="0" cy="1345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114062</xdr:rowOff>
    </xdr:to>
    <xdr:sp macro="" textlink="">
      <xdr:nvSpPr>
        <xdr:cNvPr id="154" name="TextBox 3">
          <a:extLst>
            <a:ext uri="{FF2B5EF4-FFF2-40B4-BE49-F238E27FC236}">
              <a16:creationId xmlns:a16="http://schemas.microsoft.com/office/drawing/2014/main" id="{8AD37375-0DA5-4E8C-8283-030A0815EE55}"/>
            </a:ext>
          </a:extLst>
        </xdr:cNvPr>
        <xdr:cNvSpPr txBox="1">
          <a:spLocks noChangeArrowheads="1"/>
        </xdr:cNvSpPr>
      </xdr:nvSpPr>
      <xdr:spPr bwMode="auto">
        <a:xfrm>
          <a:off x="2343150" y="28708350"/>
          <a:ext cx="0" cy="1345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118507</xdr:rowOff>
    </xdr:to>
    <xdr:sp macro="" textlink="">
      <xdr:nvSpPr>
        <xdr:cNvPr id="155" name="TextBox 3">
          <a:extLst>
            <a:ext uri="{FF2B5EF4-FFF2-40B4-BE49-F238E27FC236}">
              <a16:creationId xmlns:a16="http://schemas.microsoft.com/office/drawing/2014/main" id="{9C0FF4EC-3875-4132-8C7A-6E780ECEA60F}"/>
            </a:ext>
          </a:extLst>
        </xdr:cNvPr>
        <xdr:cNvSpPr txBox="1">
          <a:spLocks noChangeArrowheads="1"/>
        </xdr:cNvSpPr>
      </xdr:nvSpPr>
      <xdr:spPr bwMode="auto">
        <a:xfrm>
          <a:off x="2343150" y="28708350"/>
          <a:ext cx="0" cy="1350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118507</xdr:rowOff>
    </xdr:to>
    <xdr:sp macro="" textlink="">
      <xdr:nvSpPr>
        <xdr:cNvPr id="156" name="TextBox 3">
          <a:extLst>
            <a:ext uri="{FF2B5EF4-FFF2-40B4-BE49-F238E27FC236}">
              <a16:creationId xmlns:a16="http://schemas.microsoft.com/office/drawing/2014/main" id="{2A834ED7-9358-47E0-B428-DA58FF11EB23}"/>
            </a:ext>
          </a:extLst>
        </xdr:cNvPr>
        <xdr:cNvSpPr txBox="1">
          <a:spLocks noChangeArrowheads="1"/>
        </xdr:cNvSpPr>
      </xdr:nvSpPr>
      <xdr:spPr bwMode="auto">
        <a:xfrm>
          <a:off x="2343150" y="28708350"/>
          <a:ext cx="0" cy="1350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126127</xdr:rowOff>
    </xdr:to>
    <xdr:sp macro="" textlink="">
      <xdr:nvSpPr>
        <xdr:cNvPr id="157" name="TextBox 3">
          <a:extLst>
            <a:ext uri="{FF2B5EF4-FFF2-40B4-BE49-F238E27FC236}">
              <a16:creationId xmlns:a16="http://schemas.microsoft.com/office/drawing/2014/main" id="{878AAC99-2478-43F9-9E78-89D9949F9036}"/>
            </a:ext>
          </a:extLst>
        </xdr:cNvPr>
        <xdr:cNvSpPr txBox="1">
          <a:spLocks noChangeArrowheads="1"/>
        </xdr:cNvSpPr>
      </xdr:nvSpPr>
      <xdr:spPr bwMode="auto">
        <a:xfrm>
          <a:off x="2343150" y="28708350"/>
          <a:ext cx="0" cy="135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118507</xdr:rowOff>
    </xdr:to>
    <xdr:sp macro="" textlink="">
      <xdr:nvSpPr>
        <xdr:cNvPr id="158" name="TextBox 3">
          <a:extLst>
            <a:ext uri="{FF2B5EF4-FFF2-40B4-BE49-F238E27FC236}">
              <a16:creationId xmlns:a16="http://schemas.microsoft.com/office/drawing/2014/main" id="{071B4FE3-6B01-4F4B-9C13-29A12BDAAF62}"/>
            </a:ext>
          </a:extLst>
        </xdr:cNvPr>
        <xdr:cNvSpPr txBox="1">
          <a:spLocks noChangeArrowheads="1"/>
        </xdr:cNvSpPr>
      </xdr:nvSpPr>
      <xdr:spPr bwMode="auto">
        <a:xfrm>
          <a:off x="2343150" y="28708350"/>
          <a:ext cx="0" cy="1350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126127</xdr:rowOff>
    </xdr:to>
    <xdr:sp macro="" textlink="">
      <xdr:nvSpPr>
        <xdr:cNvPr id="159" name="TextBox 3">
          <a:extLst>
            <a:ext uri="{FF2B5EF4-FFF2-40B4-BE49-F238E27FC236}">
              <a16:creationId xmlns:a16="http://schemas.microsoft.com/office/drawing/2014/main" id="{4FDCA32C-F591-48FC-81D6-AF3884BFDCE4}"/>
            </a:ext>
          </a:extLst>
        </xdr:cNvPr>
        <xdr:cNvSpPr txBox="1">
          <a:spLocks noChangeArrowheads="1"/>
        </xdr:cNvSpPr>
      </xdr:nvSpPr>
      <xdr:spPr bwMode="auto">
        <a:xfrm>
          <a:off x="2343150" y="28708350"/>
          <a:ext cx="0" cy="135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126127</xdr:rowOff>
    </xdr:to>
    <xdr:sp macro="" textlink="">
      <xdr:nvSpPr>
        <xdr:cNvPr id="160" name="TextBox 3">
          <a:extLst>
            <a:ext uri="{FF2B5EF4-FFF2-40B4-BE49-F238E27FC236}">
              <a16:creationId xmlns:a16="http://schemas.microsoft.com/office/drawing/2014/main" id="{6E7AD69D-80E0-406C-BADD-320A87D9F319}"/>
            </a:ext>
          </a:extLst>
        </xdr:cNvPr>
        <xdr:cNvSpPr txBox="1">
          <a:spLocks noChangeArrowheads="1"/>
        </xdr:cNvSpPr>
      </xdr:nvSpPr>
      <xdr:spPr bwMode="auto">
        <a:xfrm>
          <a:off x="2343150" y="28708350"/>
          <a:ext cx="0" cy="135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126127</xdr:rowOff>
    </xdr:to>
    <xdr:sp macro="" textlink="">
      <xdr:nvSpPr>
        <xdr:cNvPr id="161" name="TextBox 3">
          <a:extLst>
            <a:ext uri="{FF2B5EF4-FFF2-40B4-BE49-F238E27FC236}">
              <a16:creationId xmlns:a16="http://schemas.microsoft.com/office/drawing/2014/main" id="{8A36E0FC-BD3B-42C9-B6DE-F25AA808B320}"/>
            </a:ext>
          </a:extLst>
        </xdr:cNvPr>
        <xdr:cNvSpPr txBox="1">
          <a:spLocks noChangeArrowheads="1"/>
        </xdr:cNvSpPr>
      </xdr:nvSpPr>
      <xdr:spPr bwMode="auto">
        <a:xfrm>
          <a:off x="2343150" y="28708350"/>
          <a:ext cx="0" cy="135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162" name="TextBox 3">
          <a:extLst>
            <a:ext uri="{FF2B5EF4-FFF2-40B4-BE49-F238E27FC236}">
              <a16:creationId xmlns:a16="http://schemas.microsoft.com/office/drawing/2014/main" id="{52C6EB83-4248-44FD-B72F-D01B5C152C8D}"/>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114062</xdr:rowOff>
    </xdr:to>
    <xdr:sp macro="" textlink="">
      <xdr:nvSpPr>
        <xdr:cNvPr id="163" name="TextBox 3">
          <a:extLst>
            <a:ext uri="{FF2B5EF4-FFF2-40B4-BE49-F238E27FC236}">
              <a16:creationId xmlns:a16="http://schemas.microsoft.com/office/drawing/2014/main" id="{A58469B7-C073-4B39-8AF6-5D72B7E66867}"/>
            </a:ext>
          </a:extLst>
        </xdr:cNvPr>
        <xdr:cNvSpPr txBox="1">
          <a:spLocks noChangeArrowheads="1"/>
        </xdr:cNvSpPr>
      </xdr:nvSpPr>
      <xdr:spPr bwMode="auto">
        <a:xfrm>
          <a:off x="2343150" y="28708350"/>
          <a:ext cx="0" cy="1345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164" name="TextBox 3">
          <a:extLst>
            <a:ext uri="{FF2B5EF4-FFF2-40B4-BE49-F238E27FC236}">
              <a16:creationId xmlns:a16="http://schemas.microsoft.com/office/drawing/2014/main" id="{561FF835-77D9-4564-8956-B05AEE97DB56}"/>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126127</xdr:rowOff>
    </xdr:to>
    <xdr:sp macro="" textlink="">
      <xdr:nvSpPr>
        <xdr:cNvPr id="165" name="TextBox 3">
          <a:extLst>
            <a:ext uri="{FF2B5EF4-FFF2-40B4-BE49-F238E27FC236}">
              <a16:creationId xmlns:a16="http://schemas.microsoft.com/office/drawing/2014/main" id="{D5FC9C07-F5A7-479A-905F-6D721101C77A}"/>
            </a:ext>
          </a:extLst>
        </xdr:cNvPr>
        <xdr:cNvSpPr txBox="1">
          <a:spLocks noChangeArrowheads="1"/>
        </xdr:cNvSpPr>
      </xdr:nvSpPr>
      <xdr:spPr bwMode="auto">
        <a:xfrm>
          <a:off x="2343150" y="28708350"/>
          <a:ext cx="0" cy="135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126127</xdr:rowOff>
    </xdr:to>
    <xdr:sp macro="" textlink="">
      <xdr:nvSpPr>
        <xdr:cNvPr id="166" name="TextBox 3">
          <a:extLst>
            <a:ext uri="{FF2B5EF4-FFF2-40B4-BE49-F238E27FC236}">
              <a16:creationId xmlns:a16="http://schemas.microsoft.com/office/drawing/2014/main" id="{380EE6DA-BBCB-4BE5-93D0-6497D863CE5F}"/>
            </a:ext>
          </a:extLst>
        </xdr:cNvPr>
        <xdr:cNvSpPr txBox="1">
          <a:spLocks noChangeArrowheads="1"/>
        </xdr:cNvSpPr>
      </xdr:nvSpPr>
      <xdr:spPr bwMode="auto">
        <a:xfrm>
          <a:off x="2343150" y="28708350"/>
          <a:ext cx="0" cy="135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103267</xdr:rowOff>
    </xdr:to>
    <xdr:sp macro="" textlink="">
      <xdr:nvSpPr>
        <xdr:cNvPr id="167" name="TextBox 3">
          <a:extLst>
            <a:ext uri="{FF2B5EF4-FFF2-40B4-BE49-F238E27FC236}">
              <a16:creationId xmlns:a16="http://schemas.microsoft.com/office/drawing/2014/main" id="{42188ABB-29BC-42C8-80C2-F319A9B2177C}"/>
            </a:ext>
          </a:extLst>
        </xdr:cNvPr>
        <xdr:cNvSpPr txBox="1">
          <a:spLocks noChangeArrowheads="1"/>
        </xdr:cNvSpPr>
      </xdr:nvSpPr>
      <xdr:spPr bwMode="auto">
        <a:xfrm>
          <a:off x="2343150" y="28708350"/>
          <a:ext cx="0" cy="1333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118507</xdr:rowOff>
    </xdr:to>
    <xdr:sp macro="" textlink="">
      <xdr:nvSpPr>
        <xdr:cNvPr id="168" name="TextBox 3">
          <a:extLst>
            <a:ext uri="{FF2B5EF4-FFF2-40B4-BE49-F238E27FC236}">
              <a16:creationId xmlns:a16="http://schemas.microsoft.com/office/drawing/2014/main" id="{0E139EE7-7015-4054-A1B2-BD027705D7F9}"/>
            </a:ext>
          </a:extLst>
        </xdr:cNvPr>
        <xdr:cNvSpPr txBox="1">
          <a:spLocks noChangeArrowheads="1"/>
        </xdr:cNvSpPr>
      </xdr:nvSpPr>
      <xdr:spPr bwMode="auto">
        <a:xfrm>
          <a:off x="2343150" y="28708350"/>
          <a:ext cx="0" cy="1352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103267</xdr:rowOff>
    </xdr:to>
    <xdr:sp macro="" textlink="">
      <xdr:nvSpPr>
        <xdr:cNvPr id="169" name="TextBox 3">
          <a:extLst>
            <a:ext uri="{FF2B5EF4-FFF2-40B4-BE49-F238E27FC236}">
              <a16:creationId xmlns:a16="http://schemas.microsoft.com/office/drawing/2014/main" id="{EB2E962B-8FDE-47D9-96C9-D604A74162AA}"/>
            </a:ext>
          </a:extLst>
        </xdr:cNvPr>
        <xdr:cNvSpPr txBox="1">
          <a:spLocks noChangeArrowheads="1"/>
        </xdr:cNvSpPr>
      </xdr:nvSpPr>
      <xdr:spPr bwMode="auto">
        <a:xfrm>
          <a:off x="2343150" y="28708350"/>
          <a:ext cx="0" cy="1333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97112</xdr:rowOff>
    </xdr:to>
    <xdr:sp macro="" textlink="">
      <xdr:nvSpPr>
        <xdr:cNvPr id="170" name="TextBox 3">
          <a:extLst>
            <a:ext uri="{FF2B5EF4-FFF2-40B4-BE49-F238E27FC236}">
              <a16:creationId xmlns:a16="http://schemas.microsoft.com/office/drawing/2014/main" id="{FDFD092C-3D58-4978-A644-DB2A43DF4A9B}"/>
            </a:ext>
          </a:extLst>
        </xdr:cNvPr>
        <xdr:cNvSpPr txBox="1">
          <a:spLocks noChangeArrowheads="1"/>
        </xdr:cNvSpPr>
      </xdr:nvSpPr>
      <xdr:spPr bwMode="auto">
        <a:xfrm>
          <a:off x="2343150" y="28708350"/>
          <a:ext cx="0" cy="1324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119777</xdr:rowOff>
    </xdr:to>
    <xdr:sp macro="" textlink="">
      <xdr:nvSpPr>
        <xdr:cNvPr id="171" name="TextBox 3">
          <a:extLst>
            <a:ext uri="{FF2B5EF4-FFF2-40B4-BE49-F238E27FC236}">
              <a16:creationId xmlns:a16="http://schemas.microsoft.com/office/drawing/2014/main" id="{96820DE7-A5A1-4AA7-80F4-D3F6F98723C4}"/>
            </a:ext>
          </a:extLst>
        </xdr:cNvPr>
        <xdr:cNvSpPr txBox="1">
          <a:spLocks noChangeArrowheads="1"/>
        </xdr:cNvSpPr>
      </xdr:nvSpPr>
      <xdr:spPr bwMode="auto">
        <a:xfrm>
          <a:off x="2343150" y="28708350"/>
          <a:ext cx="0" cy="135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109617</xdr:rowOff>
    </xdr:to>
    <xdr:sp macro="" textlink="">
      <xdr:nvSpPr>
        <xdr:cNvPr id="172" name="TextBox 3">
          <a:extLst>
            <a:ext uri="{FF2B5EF4-FFF2-40B4-BE49-F238E27FC236}">
              <a16:creationId xmlns:a16="http://schemas.microsoft.com/office/drawing/2014/main" id="{0564275F-6588-4E76-B367-D58041F21291}"/>
            </a:ext>
          </a:extLst>
        </xdr:cNvPr>
        <xdr:cNvSpPr txBox="1">
          <a:spLocks noChangeArrowheads="1"/>
        </xdr:cNvSpPr>
      </xdr:nvSpPr>
      <xdr:spPr bwMode="auto">
        <a:xfrm>
          <a:off x="2343150" y="28708350"/>
          <a:ext cx="0" cy="133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173" name="TextBox 3">
          <a:extLst>
            <a:ext uri="{FF2B5EF4-FFF2-40B4-BE49-F238E27FC236}">
              <a16:creationId xmlns:a16="http://schemas.microsoft.com/office/drawing/2014/main" id="{89CCFE37-96DC-46A5-81EE-9E501B86115D}"/>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119777</xdr:rowOff>
    </xdr:to>
    <xdr:sp macro="" textlink="">
      <xdr:nvSpPr>
        <xdr:cNvPr id="174" name="TextBox 3">
          <a:extLst>
            <a:ext uri="{FF2B5EF4-FFF2-40B4-BE49-F238E27FC236}">
              <a16:creationId xmlns:a16="http://schemas.microsoft.com/office/drawing/2014/main" id="{73A6D90F-EFE4-4F4A-A96E-BA194BA1761B}"/>
            </a:ext>
          </a:extLst>
        </xdr:cNvPr>
        <xdr:cNvSpPr txBox="1">
          <a:spLocks noChangeArrowheads="1"/>
        </xdr:cNvSpPr>
      </xdr:nvSpPr>
      <xdr:spPr bwMode="auto">
        <a:xfrm>
          <a:off x="2343150" y="28708350"/>
          <a:ext cx="0" cy="135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117237</xdr:rowOff>
    </xdr:to>
    <xdr:sp macro="" textlink="">
      <xdr:nvSpPr>
        <xdr:cNvPr id="175" name="TextBox 3">
          <a:extLst>
            <a:ext uri="{FF2B5EF4-FFF2-40B4-BE49-F238E27FC236}">
              <a16:creationId xmlns:a16="http://schemas.microsoft.com/office/drawing/2014/main" id="{695878BE-50F3-4D25-ABF8-A38363388F17}"/>
            </a:ext>
          </a:extLst>
        </xdr:cNvPr>
        <xdr:cNvSpPr txBox="1">
          <a:spLocks noChangeArrowheads="1"/>
        </xdr:cNvSpPr>
      </xdr:nvSpPr>
      <xdr:spPr bwMode="auto">
        <a:xfrm>
          <a:off x="2343150" y="28708350"/>
          <a:ext cx="0" cy="1348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176" name="TextBox 3">
          <a:extLst>
            <a:ext uri="{FF2B5EF4-FFF2-40B4-BE49-F238E27FC236}">
              <a16:creationId xmlns:a16="http://schemas.microsoft.com/office/drawing/2014/main" id="{C81C027B-4F1F-42AD-8AFF-A4B115D13D2D}"/>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86757</xdr:rowOff>
    </xdr:to>
    <xdr:sp macro="" textlink="">
      <xdr:nvSpPr>
        <xdr:cNvPr id="177" name="TextBox 3">
          <a:extLst>
            <a:ext uri="{FF2B5EF4-FFF2-40B4-BE49-F238E27FC236}">
              <a16:creationId xmlns:a16="http://schemas.microsoft.com/office/drawing/2014/main" id="{2B298B71-051C-4CA1-BEA0-BB2AFD4876B9}"/>
            </a:ext>
          </a:extLst>
        </xdr:cNvPr>
        <xdr:cNvSpPr txBox="1">
          <a:spLocks noChangeArrowheads="1"/>
        </xdr:cNvSpPr>
      </xdr:nvSpPr>
      <xdr:spPr bwMode="auto">
        <a:xfrm>
          <a:off x="2343150" y="28708350"/>
          <a:ext cx="0" cy="13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178" name="TextBox 3">
          <a:extLst>
            <a:ext uri="{FF2B5EF4-FFF2-40B4-BE49-F238E27FC236}">
              <a16:creationId xmlns:a16="http://schemas.microsoft.com/office/drawing/2014/main" id="{9772FAE3-6D05-4267-A39F-3DBE6B21B196}"/>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86757</xdr:rowOff>
    </xdr:to>
    <xdr:sp macro="" textlink="">
      <xdr:nvSpPr>
        <xdr:cNvPr id="179" name="TextBox 3">
          <a:extLst>
            <a:ext uri="{FF2B5EF4-FFF2-40B4-BE49-F238E27FC236}">
              <a16:creationId xmlns:a16="http://schemas.microsoft.com/office/drawing/2014/main" id="{454E9232-C77E-456C-868A-77284F1555DF}"/>
            </a:ext>
          </a:extLst>
        </xdr:cNvPr>
        <xdr:cNvSpPr txBox="1">
          <a:spLocks noChangeArrowheads="1"/>
        </xdr:cNvSpPr>
      </xdr:nvSpPr>
      <xdr:spPr bwMode="auto">
        <a:xfrm>
          <a:off x="2343150" y="28708350"/>
          <a:ext cx="0" cy="13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86757</xdr:rowOff>
    </xdr:to>
    <xdr:sp macro="" textlink="">
      <xdr:nvSpPr>
        <xdr:cNvPr id="180" name="TextBox 3">
          <a:extLst>
            <a:ext uri="{FF2B5EF4-FFF2-40B4-BE49-F238E27FC236}">
              <a16:creationId xmlns:a16="http://schemas.microsoft.com/office/drawing/2014/main" id="{32296947-83A2-4EEF-B062-0EF1A8A573E6}"/>
            </a:ext>
          </a:extLst>
        </xdr:cNvPr>
        <xdr:cNvSpPr txBox="1">
          <a:spLocks noChangeArrowheads="1"/>
        </xdr:cNvSpPr>
      </xdr:nvSpPr>
      <xdr:spPr bwMode="auto">
        <a:xfrm>
          <a:off x="2343150" y="28708350"/>
          <a:ext cx="0" cy="13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86757</xdr:rowOff>
    </xdr:to>
    <xdr:sp macro="" textlink="">
      <xdr:nvSpPr>
        <xdr:cNvPr id="181" name="TextBox 3">
          <a:extLst>
            <a:ext uri="{FF2B5EF4-FFF2-40B4-BE49-F238E27FC236}">
              <a16:creationId xmlns:a16="http://schemas.microsoft.com/office/drawing/2014/main" id="{679D3498-896C-4763-8840-D104C35A2F32}"/>
            </a:ext>
          </a:extLst>
        </xdr:cNvPr>
        <xdr:cNvSpPr txBox="1">
          <a:spLocks noChangeArrowheads="1"/>
        </xdr:cNvSpPr>
      </xdr:nvSpPr>
      <xdr:spPr bwMode="auto">
        <a:xfrm>
          <a:off x="2343150" y="28708350"/>
          <a:ext cx="0" cy="13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119777</xdr:rowOff>
    </xdr:to>
    <xdr:sp macro="" textlink="">
      <xdr:nvSpPr>
        <xdr:cNvPr id="182" name="TextBox 3">
          <a:extLst>
            <a:ext uri="{FF2B5EF4-FFF2-40B4-BE49-F238E27FC236}">
              <a16:creationId xmlns:a16="http://schemas.microsoft.com/office/drawing/2014/main" id="{CE990ED9-3076-4FEE-A678-EF4E86D9D147}"/>
            </a:ext>
          </a:extLst>
        </xdr:cNvPr>
        <xdr:cNvSpPr txBox="1">
          <a:spLocks noChangeArrowheads="1"/>
        </xdr:cNvSpPr>
      </xdr:nvSpPr>
      <xdr:spPr bwMode="auto">
        <a:xfrm>
          <a:off x="2343150" y="28708350"/>
          <a:ext cx="0" cy="135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109617</xdr:rowOff>
    </xdr:to>
    <xdr:sp macro="" textlink="">
      <xdr:nvSpPr>
        <xdr:cNvPr id="183" name="TextBox 3">
          <a:extLst>
            <a:ext uri="{FF2B5EF4-FFF2-40B4-BE49-F238E27FC236}">
              <a16:creationId xmlns:a16="http://schemas.microsoft.com/office/drawing/2014/main" id="{7BE228BE-85EA-42B2-ABDF-D29B6A418ED4}"/>
            </a:ext>
          </a:extLst>
        </xdr:cNvPr>
        <xdr:cNvSpPr txBox="1">
          <a:spLocks noChangeArrowheads="1"/>
        </xdr:cNvSpPr>
      </xdr:nvSpPr>
      <xdr:spPr bwMode="auto">
        <a:xfrm>
          <a:off x="2343150" y="28708350"/>
          <a:ext cx="0" cy="133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86757</xdr:rowOff>
    </xdr:to>
    <xdr:sp macro="" textlink="">
      <xdr:nvSpPr>
        <xdr:cNvPr id="184" name="TextBox 3">
          <a:extLst>
            <a:ext uri="{FF2B5EF4-FFF2-40B4-BE49-F238E27FC236}">
              <a16:creationId xmlns:a16="http://schemas.microsoft.com/office/drawing/2014/main" id="{721BAA4E-2D98-4140-9066-C42A049247B3}"/>
            </a:ext>
          </a:extLst>
        </xdr:cNvPr>
        <xdr:cNvSpPr txBox="1">
          <a:spLocks noChangeArrowheads="1"/>
        </xdr:cNvSpPr>
      </xdr:nvSpPr>
      <xdr:spPr bwMode="auto">
        <a:xfrm>
          <a:off x="2343150" y="28708350"/>
          <a:ext cx="0" cy="13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86757</xdr:rowOff>
    </xdr:to>
    <xdr:sp macro="" textlink="">
      <xdr:nvSpPr>
        <xdr:cNvPr id="185" name="TextBox 3">
          <a:extLst>
            <a:ext uri="{FF2B5EF4-FFF2-40B4-BE49-F238E27FC236}">
              <a16:creationId xmlns:a16="http://schemas.microsoft.com/office/drawing/2014/main" id="{9C6B564D-8C5A-4241-BFFF-B198F0D3D0BE}"/>
            </a:ext>
          </a:extLst>
        </xdr:cNvPr>
        <xdr:cNvSpPr txBox="1">
          <a:spLocks noChangeArrowheads="1"/>
        </xdr:cNvSpPr>
      </xdr:nvSpPr>
      <xdr:spPr bwMode="auto">
        <a:xfrm>
          <a:off x="2343150" y="28708350"/>
          <a:ext cx="0" cy="13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186" name="TextBox 3">
          <a:extLst>
            <a:ext uri="{FF2B5EF4-FFF2-40B4-BE49-F238E27FC236}">
              <a16:creationId xmlns:a16="http://schemas.microsoft.com/office/drawing/2014/main" id="{E0DB4379-0954-4118-AF08-F3FD15A20EEB}"/>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187" name="TextBox 3">
          <a:extLst>
            <a:ext uri="{FF2B5EF4-FFF2-40B4-BE49-F238E27FC236}">
              <a16:creationId xmlns:a16="http://schemas.microsoft.com/office/drawing/2014/main" id="{6B18F8E2-B0D7-4A38-BAD7-9AAFCEA39A6E}"/>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109617</xdr:rowOff>
    </xdr:to>
    <xdr:sp macro="" textlink="">
      <xdr:nvSpPr>
        <xdr:cNvPr id="188" name="TextBox 3">
          <a:extLst>
            <a:ext uri="{FF2B5EF4-FFF2-40B4-BE49-F238E27FC236}">
              <a16:creationId xmlns:a16="http://schemas.microsoft.com/office/drawing/2014/main" id="{C6049C15-339B-43C4-9535-42396CA19043}"/>
            </a:ext>
          </a:extLst>
        </xdr:cNvPr>
        <xdr:cNvSpPr txBox="1">
          <a:spLocks noChangeArrowheads="1"/>
        </xdr:cNvSpPr>
      </xdr:nvSpPr>
      <xdr:spPr bwMode="auto">
        <a:xfrm>
          <a:off x="2343150" y="28708350"/>
          <a:ext cx="0" cy="133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189" name="TextBox 3">
          <a:extLst>
            <a:ext uri="{FF2B5EF4-FFF2-40B4-BE49-F238E27FC236}">
              <a16:creationId xmlns:a16="http://schemas.microsoft.com/office/drawing/2014/main" id="{1BC80735-136D-4D99-A6DF-7B159FA21D4B}"/>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109617</xdr:rowOff>
    </xdr:to>
    <xdr:sp macro="" textlink="">
      <xdr:nvSpPr>
        <xdr:cNvPr id="190" name="TextBox 3">
          <a:extLst>
            <a:ext uri="{FF2B5EF4-FFF2-40B4-BE49-F238E27FC236}">
              <a16:creationId xmlns:a16="http://schemas.microsoft.com/office/drawing/2014/main" id="{98A29929-0318-4759-8B49-05DAD3D260CD}"/>
            </a:ext>
          </a:extLst>
        </xdr:cNvPr>
        <xdr:cNvSpPr txBox="1">
          <a:spLocks noChangeArrowheads="1"/>
        </xdr:cNvSpPr>
      </xdr:nvSpPr>
      <xdr:spPr bwMode="auto">
        <a:xfrm>
          <a:off x="2343150" y="28708350"/>
          <a:ext cx="0" cy="133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119777</xdr:rowOff>
    </xdr:to>
    <xdr:sp macro="" textlink="">
      <xdr:nvSpPr>
        <xdr:cNvPr id="191" name="TextBox 3">
          <a:extLst>
            <a:ext uri="{FF2B5EF4-FFF2-40B4-BE49-F238E27FC236}">
              <a16:creationId xmlns:a16="http://schemas.microsoft.com/office/drawing/2014/main" id="{CEA3B123-F920-4CA3-A096-39D5C0849F91}"/>
            </a:ext>
          </a:extLst>
        </xdr:cNvPr>
        <xdr:cNvSpPr txBox="1">
          <a:spLocks noChangeArrowheads="1"/>
        </xdr:cNvSpPr>
      </xdr:nvSpPr>
      <xdr:spPr bwMode="auto">
        <a:xfrm>
          <a:off x="2343150" y="28708350"/>
          <a:ext cx="0" cy="135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109617</xdr:rowOff>
    </xdr:to>
    <xdr:sp macro="" textlink="">
      <xdr:nvSpPr>
        <xdr:cNvPr id="192" name="TextBox 3">
          <a:extLst>
            <a:ext uri="{FF2B5EF4-FFF2-40B4-BE49-F238E27FC236}">
              <a16:creationId xmlns:a16="http://schemas.microsoft.com/office/drawing/2014/main" id="{9CA7B99F-4778-400E-AECA-6843962115B9}"/>
            </a:ext>
          </a:extLst>
        </xdr:cNvPr>
        <xdr:cNvSpPr txBox="1">
          <a:spLocks noChangeArrowheads="1"/>
        </xdr:cNvSpPr>
      </xdr:nvSpPr>
      <xdr:spPr bwMode="auto">
        <a:xfrm>
          <a:off x="2343150" y="28708350"/>
          <a:ext cx="0" cy="133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109617</xdr:rowOff>
    </xdr:to>
    <xdr:sp macro="" textlink="">
      <xdr:nvSpPr>
        <xdr:cNvPr id="193" name="TextBox 3">
          <a:extLst>
            <a:ext uri="{FF2B5EF4-FFF2-40B4-BE49-F238E27FC236}">
              <a16:creationId xmlns:a16="http://schemas.microsoft.com/office/drawing/2014/main" id="{F4E6BE27-672D-472E-9385-2F23FFCA6E04}"/>
            </a:ext>
          </a:extLst>
        </xdr:cNvPr>
        <xdr:cNvSpPr txBox="1">
          <a:spLocks noChangeArrowheads="1"/>
        </xdr:cNvSpPr>
      </xdr:nvSpPr>
      <xdr:spPr bwMode="auto">
        <a:xfrm>
          <a:off x="2343150" y="28708350"/>
          <a:ext cx="0" cy="133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117237</xdr:rowOff>
    </xdr:to>
    <xdr:sp macro="" textlink="">
      <xdr:nvSpPr>
        <xdr:cNvPr id="194" name="TextBox 3">
          <a:extLst>
            <a:ext uri="{FF2B5EF4-FFF2-40B4-BE49-F238E27FC236}">
              <a16:creationId xmlns:a16="http://schemas.microsoft.com/office/drawing/2014/main" id="{A6D81200-8F29-4731-9965-AD79508B12A1}"/>
            </a:ext>
          </a:extLst>
        </xdr:cNvPr>
        <xdr:cNvSpPr txBox="1">
          <a:spLocks noChangeArrowheads="1"/>
        </xdr:cNvSpPr>
      </xdr:nvSpPr>
      <xdr:spPr bwMode="auto">
        <a:xfrm>
          <a:off x="2343150" y="28708350"/>
          <a:ext cx="0" cy="1348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122952</xdr:rowOff>
    </xdr:to>
    <xdr:sp macro="" textlink="">
      <xdr:nvSpPr>
        <xdr:cNvPr id="195" name="TextBox 3">
          <a:extLst>
            <a:ext uri="{FF2B5EF4-FFF2-40B4-BE49-F238E27FC236}">
              <a16:creationId xmlns:a16="http://schemas.microsoft.com/office/drawing/2014/main" id="{CD873764-B6AD-4291-A625-A9B785D9D02C}"/>
            </a:ext>
          </a:extLst>
        </xdr:cNvPr>
        <xdr:cNvSpPr txBox="1">
          <a:spLocks noChangeArrowheads="1"/>
        </xdr:cNvSpPr>
      </xdr:nvSpPr>
      <xdr:spPr bwMode="auto">
        <a:xfrm>
          <a:off x="2343150" y="28708350"/>
          <a:ext cx="0" cy="1356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122952</xdr:rowOff>
    </xdr:to>
    <xdr:sp macro="" textlink="">
      <xdr:nvSpPr>
        <xdr:cNvPr id="196" name="TextBox 3">
          <a:extLst>
            <a:ext uri="{FF2B5EF4-FFF2-40B4-BE49-F238E27FC236}">
              <a16:creationId xmlns:a16="http://schemas.microsoft.com/office/drawing/2014/main" id="{7462A104-6827-4D31-9324-BCF066329609}"/>
            </a:ext>
          </a:extLst>
        </xdr:cNvPr>
        <xdr:cNvSpPr txBox="1">
          <a:spLocks noChangeArrowheads="1"/>
        </xdr:cNvSpPr>
      </xdr:nvSpPr>
      <xdr:spPr bwMode="auto">
        <a:xfrm>
          <a:off x="2343150" y="28708350"/>
          <a:ext cx="0" cy="1356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97" name="Text Box 22">
          <a:extLst>
            <a:ext uri="{FF2B5EF4-FFF2-40B4-BE49-F238E27FC236}">
              <a16:creationId xmlns:a16="http://schemas.microsoft.com/office/drawing/2014/main" id="{EB08F1AD-7104-45A0-B3D3-448D6F4F28F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98" name="Text Box 23">
          <a:extLst>
            <a:ext uri="{FF2B5EF4-FFF2-40B4-BE49-F238E27FC236}">
              <a16:creationId xmlns:a16="http://schemas.microsoft.com/office/drawing/2014/main" id="{6A490BED-FB83-4F1F-8CFB-4EF910A467B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199" name="Text Box 24">
          <a:extLst>
            <a:ext uri="{FF2B5EF4-FFF2-40B4-BE49-F238E27FC236}">
              <a16:creationId xmlns:a16="http://schemas.microsoft.com/office/drawing/2014/main" id="{030C1B54-4135-4C0C-A536-C4E154BE32AB}"/>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00" name="Text Box 25">
          <a:extLst>
            <a:ext uri="{FF2B5EF4-FFF2-40B4-BE49-F238E27FC236}">
              <a16:creationId xmlns:a16="http://schemas.microsoft.com/office/drawing/2014/main" id="{1A53B5E7-50AD-45AA-A56F-439B76151DF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01" name="Text Box 26">
          <a:extLst>
            <a:ext uri="{FF2B5EF4-FFF2-40B4-BE49-F238E27FC236}">
              <a16:creationId xmlns:a16="http://schemas.microsoft.com/office/drawing/2014/main" id="{78B98301-6372-4DB0-877A-44016A0AFB6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02" name="Text Box 27">
          <a:extLst>
            <a:ext uri="{FF2B5EF4-FFF2-40B4-BE49-F238E27FC236}">
              <a16:creationId xmlns:a16="http://schemas.microsoft.com/office/drawing/2014/main" id="{13EADC8F-70F3-434F-9583-7B28D2B55FFB}"/>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03" name="Text Box 28">
          <a:extLst>
            <a:ext uri="{FF2B5EF4-FFF2-40B4-BE49-F238E27FC236}">
              <a16:creationId xmlns:a16="http://schemas.microsoft.com/office/drawing/2014/main" id="{4744735A-B2C9-45D0-9024-36EFDB4602DE}"/>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04" name="Text Box 29">
          <a:extLst>
            <a:ext uri="{FF2B5EF4-FFF2-40B4-BE49-F238E27FC236}">
              <a16:creationId xmlns:a16="http://schemas.microsoft.com/office/drawing/2014/main" id="{20B19BF2-66E1-47F5-AA17-8B4CE021351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05" name="Text Box 14">
          <a:extLst>
            <a:ext uri="{FF2B5EF4-FFF2-40B4-BE49-F238E27FC236}">
              <a16:creationId xmlns:a16="http://schemas.microsoft.com/office/drawing/2014/main" id="{AA77E271-4787-4CF9-BDEE-43D223B0D04B}"/>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06" name="Text Box 15">
          <a:extLst>
            <a:ext uri="{FF2B5EF4-FFF2-40B4-BE49-F238E27FC236}">
              <a16:creationId xmlns:a16="http://schemas.microsoft.com/office/drawing/2014/main" id="{30F5DADF-50A3-4C46-A864-90F4BEB418D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07" name="Text Box 16">
          <a:extLst>
            <a:ext uri="{FF2B5EF4-FFF2-40B4-BE49-F238E27FC236}">
              <a16:creationId xmlns:a16="http://schemas.microsoft.com/office/drawing/2014/main" id="{91857990-CD66-4C72-98C8-7B3E6D4ED9F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08" name="Text Box 17">
          <a:extLst>
            <a:ext uri="{FF2B5EF4-FFF2-40B4-BE49-F238E27FC236}">
              <a16:creationId xmlns:a16="http://schemas.microsoft.com/office/drawing/2014/main" id="{767EC07B-AA35-44F0-8B48-C5DC06FB9F72}"/>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09" name="Text Box 18">
          <a:extLst>
            <a:ext uri="{FF2B5EF4-FFF2-40B4-BE49-F238E27FC236}">
              <a16:creationId xmlns:a16="http://schemas.microsoft.com/office/drawing/2014/main" id="{BEA353EF-D518-4401-85B9-58E068F279E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10" name="Text Box 19">
          <a:extLst>
            <a:ext uri="{FF2B5EF4-FFF2-40B4-BE49-F238E27FC236}">
              <a16:creationId xmlns:a16="http://schemas.microsoft.com/office/drawing/2014/main" id="{78F60889-352B-4477-85BC-CC66A4DC973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11" name="Text Box 20">
          <a:extLst>
            <a:ext uri="{FF2B5EF4-FFF2-40B4-BE49-F238E27FC236}">
              <a16:creationId xmlns:a16="http://schemas.microsoft.com/office/drawing/2014/main" id="{4B7055F7-53AF-4AD3-8D00-89919826A2D2}"/>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12" name="Text Box 21">
          <a:extLst>
            <a:ext uri="{FF2B5EF4-FFF2-40B4-BE49-F238E27FC236}">
              <a16:creationId xmlns:a16="http://schemas.microsoft.com/office/drawing/2014/main" id="{1CE9CF35-2161-4317-BB4E-D625B95885A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13" name="Text Box 14">
          <a:extLst>
            <a:ext uri="{FF2B5EF4-FFF2-40B4-BE49-F238E27FC236}">
              <a16:creationId xmlns:a16="http://schemas.microsoft.com/office/drawing/2014/main" id="{A8FA5579-86B3-4C39-A823-04297EF1E06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14" name="Text Box 15">
          <a:extLst>
            <a:ext uri="{FF2B5EF4-FFF2-40B4-BE49-F238E27FC236}">
              <a16:creationId xmlns:a16="http://schemas.microsoft.com/office/drawing/2014/main" id="{F8D9EE71-24C5-47FB-ACF4-97B8F9787ABE}"/>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15" name="Text Box 16">
          <a:extLst>
            <a:ext uri="{FF2B5EF4-FFF2-40B4-BE49-F238E27FC236}">
              <a16:creationId xmlns:a16="http://schemas.microsoft.com/office/drawing/2014/main" id="{7159B213-8194-4B10-A37B-46FEA39C3DFE}"/>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16" name="Text Box 17">
          <a:extLst>
            <a:ext uri="{FF2B5EF4-FFF2-40B4-BE49-F238E27FC236}">
              <a16:creationId xmlns:a16="http://schemas.microsoft.com/office/drawing/2014/main" id="{95DDBC3E-B609-4369-A5D7-91CA57DACFB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17" name="Text Box 18">
          <a:extLst>
            <a:ext uri="{FF2B5EF4-FFF2-40B4-BE49-F238E27FC236}">
              <a16:creationId xmlns:a16="http://schemas.microsoft.com/office/drawing/2014/main" id="{6752F08A-5104-45F1-9F63-6BF1CF6288AE}"/>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18" name="Text Box 19">
          <a:extLst>
            <a:ext uri="{FF2B5EF4-FFF2-40B4-BE49-F238E27FC236}">
              <a16:creationId xmlns:a16="http://schemas.microsoft.com/office/drawing/2014/main" id="{1AC78FF0-099B-4385-9EB0-CC583CFFCBD8}"/>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19" name="Text Box 20">
          <a:extLst>
            <a:ext uri="{FF2B5EF4-FFF2-40B4-BE49-F238E27FC236}">
              <a16:creationId xmlns:a16="http://schemas.microsoft.com/office/drawing/2014/main" id="{2BF86B0F-F237-4E6C-81C6-FE8AD39F3CE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20" name="Text Box 21">
          <a:extLst>
            <a:ext uri="{FF2B5EF4-FFF2-40B4-BE49-F238E27FC236}">
              <a16:creationId xmlns:a16="http://schemas.microsoft.com/office/drawing/2014/main" id="{A1AD7CD3-5B3E-49C5-A994-454E8137CC82}"/>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21" name="Text Box 22">
          <a:extLst>
            <a:ext uri="{FF2B5EF4-FFF2-40B4-BE49-F238E27FC236}">
              <a16:creationId xmlns:a16="http://schemas.microsoft.com/office/drawing/2014/main" id="{81B2A503-4C03-4ED4-8755-0C0457617D3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22" name="Text Box 23">
          <a:extLst>
            <a:ext uri="{FF2B5EF4-FFF2-40B4-BE49-F238E27FC236}">
              <a16:creationId xmlns:a16="http://schemas.microsoft.com/office/drawing/2014/main" id="{70D54671-1A83-4085-9DF9-C75110A71A9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23" name="Text Box 24">
          <a:extLst>
            <a:ext uri="{FF2B5EF4-FFF2-40B4-BE49-F238E27FC236}">
              <a16:creationId xmlns:a16="http://schemas.microsoft.com/office/drawing/2014/main" id="{4285AC30-24A9-400D-A707-0A2C1DFE250B}"/>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24" name="Text Box 25">
          <a:extLst>
            <a:ext uri="{FF2B5EF4-FFF2-40B4-BE49-F238E27FC236}">
              <a16:creationId xmlns:a16="http://schemas.microsoft.com/office/drawing/2014/main" id="{3A555513-5950-4238-B559-7B214ED2E252}"/>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25" name="Text Box 26">
          <a:extLst>
            <a:ext uri="{FF2B5EF4-FFF2-40B4-BE49-F238E27FC236}">
              <a16:creationId xmlns:a16="http://schemas.microsoft.com/office/drawing/2014/main" id="{E88F469C-8542-463D-8B36-8F93600BC328}"/>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26" name="Text Box 27">
          <a:extLst>
            <a:ext uri="{FF2B5EF4-FFF2-40B4-BE49-F238E27FC236}">
              <a16:creationId xmlns:a16="http://schemas.microsoft.com/office/drawing/2014/main" id="{63863215-DC83-460C-99EA-BAEBA0D3ADC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27" name="Text Box 28">
          <a:extLst>
            <a:ext uri="{FF2B5EF4-FFF2-40B4-BE49-F238E27FC236}">
              <a16:creationId xmlns:a16="http://schemas.microsoft.com/office/drawing/2014/main" id="{16FC847C-7762-412F-A60B-5FFF1AA961B6}"/>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28" name="Text Box 29">
          <a:extLst>
            <a:ext uri="{FF2B5EF4-FFF2-40B4-BE49-F238E27FC236}">
              <a16:creationId xmlns:a16="http://schemas.microsoft.com/office/drawing/2014/main" id="{62718268-C5D4-4D3C-92AF-43F210CFAB71}"/>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29" name="Text Box 14">
          <a:extLst>
            <a:ext uri="{FF2B5EF4-FFF2-40B4-BE49-F238E27FC236}">
              <a16:creationId xmlns:a16="http://schemas.microsoft.com/office/drawing/2014/main" id="{56EAC31D-49B1-46C3-8E3C-ADDA91E817C3}"/>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30" name="Text Box 15">
          <a:extLst>
            <a:ext uri="{FF2B5EF4-FFF2-40B4-BE49-F238E27FC236}">
              <a16:creationId xmlns:a16="http://schemas.microsoft.com/office/drawing/2014/main" id="{B2A4AE5A-784A-41F5-A84A-39A75BBAFEB2}"/>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31" name="Text Box 16">
          <a:extLst>
            <a:ext uri="{FF2B5EF4-FFF2-40B4-BE49-F238E27FC236}">
              <a16:creationId xmlns:a16="http://schemas.microsoft.com/office/drawing/2014/main" id="{4B0FF439-0C95-48B1-8CCD-49FC2D6B8C50}"/>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32" name="Text Box 17">
          <a:extLst>
            <a:ext uri="{FF2B5EF4-FFF2-40B4-BE49-F238E27FC236}">
              <a16:creationId xmlns:a16="http://schemas.microsoft.com/office/drawing/2014/main" id="{6439A798-7A92-4082-B4A7-094F00BB4D62}"/>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33" name="Text Box 18">
          <a:extLst>
            <a:ext uri="{FF2B5EF4-FFF2-40B4-BE49-F238E27FC236}">
              <a16:creationId xmlns:a16="http://schemas.microsoft.com/office/drawing/2014/main" id="{57248429-99FE-406E-A54E-52C6FDAF52E0}"/>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34" name="Text Box 19">
          <a:extLst>
            <a:ext uri="{FF2B5EF4-FFF2-40B4-BE49-F238E27FC236}">
              <a16:creationId xmlns:a16="http://schemas.microsoft.com/office/drawing/2014/main" id="{259BD7DE-940C-41D9-8513-71B38970C1E3}"/>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35" name="Text Box 20">
          <a:extLst>
            <a:ext uri="{FF2B5EF4-FFF2-40B4-BE49-F238E27FC236}">
              <a16:creationId xmlns:a16="http://schemas.microsoft.com/office/drawing/2014/main" id="{4D0B05FB-0019-473E-BC2B-1E5F6114E7E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36" name="Text Box 21">
          <a:extLst>
            <a:ext uri="{FF2B5EF4-FFF2-40B4-BE49-F238E27FC236}">
              <a16:creationId xmlns:a16="http://schemas.microsoft.com/office/drawing/2014/main" id="{3001C3AF-AFFF-4D3A-9683-5F52BD519688}"/>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37" name="Text Box 14">
          <a:extLst>
            <a:ext uri="{FF2B5EF4-FFF2-40B4-BE49-F238E27FC236}">
              <a16:creationId xmlns:a16="http://schemas.microsoft.com/office/drawing/2014/main" id="{ABD75388-B6C2-4A60-81A1-3C3C8656736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38" name="Text Box 15">
          <a:extLst>
            <a:ext uri="{FF2B5EF4-FFF2-40B4-BE49-F238E27FC236}">
              <a16:creationId xmlns:a16="http://schemas.microsoft.com/office/drawing/2014/main" id="{552B2B43-B2DE-4FC7-B225-F7CBB1EABC70}"/>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39" name="Text Box 16">
          <a:extLst>
            <a:ext uri="{FF2B5EF4-FFF2-40B4-BE49-F238E27FC236}">
              <a16:creationId xmlns:a16="http://schemas.microsoft.com/office/drawing/2014/main" id="{283A002C-ED31-437E-A1C2-0F752EACE822}"/>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40" name="Text Box 17">
          <a:extLst>
            <a:ext uri="{FF2B5EF4-FFF2-40B4-BE49-F238E27FC236}">
              <a16:creationId xmlns:a16="http://schemas.microsoft.com/office/drawing/2014/main" id="{FA2CD8CD-99AB-4120-8EC1-14A77E82CB11}"/>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41" name="Text Box 18">
          <a:extLst>
            <a:ext uri="{FF2B5EF4-FFF2-40B4-BE49-F238E27FC236}">
              <a16:creationId xmlns:a16="http://schemas.microsoft.com/office/drawing/2014/main" id="{1B775282-4E5C-4242-B9ED-6E15A74894B6}"/>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42" name="Text Box 19">
          <a:extLst>
            <a:ext uri="{FF2B5EF4-FFF2-40B4-BE49-F238E27FC236}">
              <a16:creationId xmlns:a16="http://schemas.microsoft.com/office/drawing/2014/main" id="{89F4CA25-B5E2-4787-80B3-67825EED2423}"/>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43" name="Text Box 20">
          <a:extLst>
            <a:ext uri="{FF2B5EF4-FFF2-40B4-BE49-F238E27FC236}">
              <a16:creationId xmlns:a16="http://schemas.microsoft.com/office/drawing/2014/main" id="{2F497000-D20F-48EF-8341-F8480402F408}"/>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44" name="Text Box 21">
          <a:extLst>
            <a:ext uri="{FF2B5EF4-FFF2-40B4-BE49-F238E27FC236}">
              <a16:creationId xmlns:a16="http://schemas.microsoft.com/office/drawing/2014/main" id="{2AA320CA-86D5-4C64-86CD-8717FBD6F45B}"/>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45" name="Text Box 22">
          <a:extLst>
            <a:ext uri="{FF2B5EF4-FFF2-40B4-BE49-F238E27FC236}">
              <a16:creationId xmlns:a16="http://schemas.microsoft.com/office/drawing/2014/main" id="{D86103CE-3F91-41D4-978D-C20DCEB9196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46" name="Text Box 23">
          <a:extLst>
            <a:ext uri="{FF2B5EF4-FFF2-40B4-BE49-F238E27FC236}">
              <a16:creationId xmlns:a16="http://schemas.microsoft.com/office/drawing/2014/main" id="{A5A56732-3E12-4F51-9BC2-3F5C46C3882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47" name="Text Box 24">
          <a:extLst>
            <a:ext uri="{FF2B5EF4-FFF2-40B4-BE49-F238E27FC236}">
              <a16:creationId xmlns:a16="http://schemas.microsoft.com/office/drawing/2014/main" id="{5E2C48F0-5F21-4791-95C2-3AEC63C34A2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48" name="Text Box 25">
          <a:extLst>
            <a:ext uri="{FF2B5EF4-FFF2-40B4-BE49-F238E27FC236}">
              <a16:creationId xmlns:a16="http://schemas.microsoft.com/office/drawing/2014/main" id="{14CCF635-D6D2-46D5-AEFA-4B519923D8F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49" name="Text Box 26">
          <a:extLst>
            <a:ext uri="{FF2B5EF4-FFF2-40B4-BE49-F238E27FC236}">
              <a16:creationId xmlns:a16="http://schemas.microsoft.com/office/drawing/2014/main" id="{1F1FDF17-2F6D-45CD-AF8C-CB754DEEA2C3}"/>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50" name="Text Box 27">
          <a:extLst>
            <a:ext uri="{FF2B5EF4-FFF2-40B4-BE49-F238E27FC236}">
              <a16:creationId xmlns:a16="http://schemas.microsoft.com/office/drawing/2014/main" id="{040D560D-70BF-4348-83AD-E2029D8E2710}"/>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51" name="Text Box 28">
          <a:extLst>
            <a:ext uri="{FF2B5EF4-FFF2-40B4-BE49-F238E27FC236}">
              <a16:creationId xmlns:a16="http://schemas.microsoft.com/office/drawing/2014/main" id="{57C54820-650A-464E-8FA4-6811166CA626}"/>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52" name="Text Box 29">
          <a:extLst>
            <a:ext uri="{FF2B5EF4-FFF2-40B4-BE49-F238E27FC236}">
              <a16:creationId xmlns:a16="http://schemas.microsoft.com/office/drawing/2014/main" id="{D6E29CD8-3C98-48BD-A6FF-74539224B88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53" name="Text Box 14">
          <a:extLst>
            <a:ext uri="{FF2B5EF4-FFF2-40B4-BE49-F238E27FC236}">
              <a16:creationId xmlns:a16="http://schemas.microsoft.com/office/drawing/2014/main" id="{902DF42D-A02E-4065-BF7F-3557B6650DD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54" name="Text Box 15">
          <a:extLst>
            <a:ext uri="{FF2B5EF4-FFF2-40B4-BE49-F238E27FC236}">
              <a16:creationId xmlns:a16="http://schemas.microsoft.com/office/drawing/2014/main" id="{5DCFC7D9-0235-46A4-B57C-A8005212D60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55" name="Text Box 16">
          <a:extLst>
            <a:ext uri="{FF2B5EF4-FFF2-40B4-BE49-F238E27FC236}">
              <a16:creationId xmlns:a16="http://schemas.microsoft.com/office/drawing/2014/main" id="{1BF2FFAE-3306-4BB4-8883-36BC0F7E155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56" name="Text Box 17">
          <a:extLst>
            <a:ext uri="{FF2B5EF4-FFF2-40B4-BE49-F238E27FC236}">
              <a16:creationId xmlns:a16="http://schemas.microsoft.com/office/drawing/2014/main" id="{3FEAA135-8F62-41B9-954B-D9CDE50A8DC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57" name="Text Box 18">
          <a:extLst>
            <a:ext uri="{FF2B5EF4-FFF2-40B4-BE49-F238E27FC236}">
              <a16:creationId xmlns:a16="http://schemas.microsoft.com/office/drawing/2014/main" id="{E3A76F76-A817-4C7B-BEA1-F8A1B700C1C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58" name="Text Box 19">
          <a:extLst>
            <a:ext uri="{FF2B5EF4-FFF2-40B4-BE49-F238E27FC236}">
              <a16:creationId xmlns:a16="http://schemas.microsoft.com/office/drawing/2014/main" id="{29040E2D-4D35-4D5D-9DA1-2F045B262683}"/>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59" name="Text Box 20">
          <a:extLst>
            <a:ext uri="{FF2B5EF4-FFF2-40B4-BE49-F238E27FC236}">
              <a16:creationId xmlns:a16="http://schemas.microsoft.com/office/drawing/2014/main" id="{D127E585-A4C1-4808-8211-14E9DCEA68F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60" name="Text Box 21">
          <a:extLst>
            <a:ext uri="{FF2B5EF4-FFF2-40B4-BE49-F238E27FC236}">
              <a16:creationId xmlns:a16="http://schemas.microsoft.com/office/drawing/2014/main" id="{108A5A94-80AF-4A38-ADFC-0F48485BE810}"/>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61" name="Text Box 14">
          <a:extLst>
            <a:ext uri="{FF2B5EF4-FFF2-40B4-BE49-F238E27FC236}">
              <a16:creationId xmlns:a16="http://schemas.microsoft.com/office/drawing/2014/main" id="{24E09707-CDDF-44BF-8955-40127736E93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62" name="Text Box 15">
          <a:extLst>
            <a:ext uri="{FF2B5EF4-FFF2-40B4-BE49-F238E27FC236}">
              <a16:creationId xmlns:a16="http://schemas.microsoft.com/office/drawing/2014/main" id="{60C7B06E-4BE9-4FC5-B987-F4632AE7840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63" name="Text Box 16">
          <a:extLst>
            <a:ext uri="{FF2B5EF4-FFF2-40B4-BE49-F238E27FC236}">
              <a16:creationId xmlns:a16="http://schemas.microsoft.com/office/drawing/2014/main" id="{DB5B9E58-5322-4EDD-82D7-C2DDD642251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64" name="Text Box 17">
          <a:extLst>
            <a:ext uri="{FF2B5EF4-FFF2-40B4-BE49-F238E27FC236}">
              <a16:creationId xmlns:a16="http://schemas.microsoft.com/office/drawing/2014/main" id="{3642EA70-A318-4A5D-AB36-C1ADFEE56F6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65" name="Text Box 18">
          <a:extLst>
            <a:ext uri="{FF2B5EF4-FFF2-40B4-BE49-F238E27FC236}">
              <a16:creationId xmlns:a16="http://schemas.microsoft.com/office/drawing/2014/main" id="{5C78F666-1DE2-4E03-BCEA-5A6FE47A84F3}"/>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66" name="Text Box 19">
          <a:extLst>
            <a:ext uri="{FF2B5EF4-FFF2-40B4-BE49-F238E27FC236}">
              <a16:creationId xmlns:a16="http://schemas.microsoft.com/office/drawing/2014/main" id="{FB0BB25E-57AE-471F-9707-E85721089892}"/>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67" name="Text Box 20">
          <a:extLst>
            <a:ext uri="{FF2B5EF4-FFF2-40B4-BE49-F238E27FC236}">
              <a16:creationId xmlns:a16="http://schemas.microsoft.com/office/drawing/2014/main" id="{840ACC4B-5067-4C08-884B-17C9B9F4C61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68" name="Text Box 21">
          <a:extLst>
            <a:ext uri="{FF2B5EF4-FFF2-40B4-BE49-F238E27FC236}">
              <a16:creationId xmlns:a16="http://schemas.microsoft.com/office/drawing/2014/main" id="{A9C9D07E-2A5A-4D63-8ABE-F7D8E69E7BA6}"/>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69" name="Text Box 22">
          <a:extLst>
            <a:ext uri="{FF2B5EF4-FFF2-40B4-BE49-F238E27FC236}">
              <a16:creationId xmlns:a16="http://schemas.microsoft.com/office/drawing/2014/main" id="{E637A565-43E4-42A1-943A-535307BC05C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70" name="Text Box 23">
          <a:extLst>
            <a:ext uri="{FF2B5EF4-FFF2-40B4-BE49-F238E27FC236}">
              <a16:creationId xmlns:a16="http://schemas.microsoft.com/office/drawing/2014/main" id="{50D8994F-B8B0-4C41-8045-E9B8F5E8AD0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71" name="Text Box 24">
          <a:extLst>
            <a:ext uri="{FF2B5EF4-FFF2-40B4-BE49-F238E27FC236}">
              <a16:creationId xmlns:a16="http://schemas.microsoft.com/office/drawing/2014/main" id="{8576E5AA-1934-4BA4-969F-BC99B882261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72" name="Text Box 25">
          <a:extLst>
            <a:ext uri="{FF2B5EF4-FFF2-40B4-BE49-F238E27FC236}">
              <a16:creationId xmlns:a16="http://schemas.microsoft.com/office/drawing/2014/main" id="{75C9B040-2BF7-4226-80FF-82A6C413ECF0}"/>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73" name="Text Box 26">
          <a:extLst>
            <a:ext uri="{FF2B5EF4-FFF2-40B4-BE49-F238E27FC236}">
              <a16:creationId xmlns:a16="http://schemas.microsoft.com/office/drawing/2014/main" id="{B1A5EB64-0097-4615-A1F3-CEA1A168889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74" name="Text Box 27">
          <a:extLst>
            <a:ext uri="{FF2B5EF4-FFF2-40B4-BE49-F238E27FC236}">
              <a16:creationId xmlns:a16="http://schemas.microsoft.com/office/drawing/2014/main" id="{54FAD4C2-C913-4808-8B5B-075F27F2CAE8}"/>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75" name="Text Box 28">
          <a:extLst>
            <a:ext uri="{FF2B5EF4-FFF2-40B4-BE49-F238E27FC236}">
              <a16:creationId xmlns:a16="http://schemas.microsoft.com/office/drawing/2014/main" id="{56B21BC0-9AF9-4118-BC6E-C5E485776333}"/>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76" name="Text Box 29">
          <a:extLst>
            <a:ext uri="{FF2B5EF4-FFF2-40B4-BE49-F238E27FC236}">
              <a16:creationId xmlns:a16="http://schemas.microsoft.com/office/drawing/2014/main" id="{F89420F9-F03D-4F9B-A469-FFC9A995FDFE}"/>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77" name="Text Box 14">
          <a:extLst>
            <a:ext uri="{FF2B5EF4-FFF2-40B4-BE49-F238E27FC236}">
              <a16:creationId xmlns:a16="http://schemas.microsoft.com/office/drawing/2014/main" id="{943870E5-26B8-4F64-8F48-FC71CCF582EE}"/>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78" name="Text Box 15">
          <a:extLst>
            <a:ext uri="{FF2B5EF4-FFF2-40B4-BE49-F238E27FC236}">
              <a16:creationId xmlns:a16="http://schemas.microsoft.com/office/drawing/2014/main" id="{FE83CB3A-4FC5-43DC-8CB8-DEFB60D3942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79" name="Text Box 16">
          <a:extLst>
            <a:ext uri="{FF2B5EF4-FFF2-40B4-BE49-F238E27FC236}">
              <a16:creationId xmlns:a16="http://schemas.microsoft.com/office/drawing/2014/main" id="{1ADD67AD-753D-4D77-80CB-3FF7F12CE1E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80" name="Text Box 17">
          <a:extLst>
            <a:ext uri="{FF2B5EF4-FFF2-40B4-BE49-F238E27FC236}">
              <a16:creationId xmlns:a16="http://schemas.microsoft.com/office/drawing/2014/main" id="{0F107E9F-044B-42ED-95EA-C60D8F8E4B0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81" name="Text Box 18">
          <a:extLst>
            <a:ext uri="{FF2B5EF4-FFF2-40B4-BE49-F238E27FC236}">
              <a16:creationId xmlns:a16="http://schemas.microsoft.com/office/drawing/2014/main" id="{B776ABC5-5474-4DCE-B32B-8B8B0198EB4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82" name="Text Box 19">
          <a:extLst>
            <a:ext uri="{FF2B5EF4-FFF2-40B4-BE49-F238E27FC236}">
              <a16:creationId xmlns:a16="http://schemas.microsoft.com/office/drawing/2014/main" id="{CD362367-A46E-43C9-A7AF-32D1D35988C3}"/>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83" name="Text Box 20">
          <a:extLst>
            <a:ext uri="{FF2B5EF4-FFF2-40B4-BE49-F238E27FC236}">
              <a16:creationId xmlns:a16="http://schemas.microsoft.com/office/drawing/2014/main" id="{51D1629F-651B-4DFA-B01C-B15E5B398D58}"/>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84" name="Text Box 21">
          <a:extLst>
            <a:ext uri="{FF2B5EF4-FFF2-40B4-BE49-F238E27FC236}">
              <a16:creationId xmlns:a16="http://schemas.microsoft.com/office/drawing/2014/main" id="{E1772249-1452-4ED4-BD56-4EDA6CFB6AEC}"/>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85" name="Text Box 14">
          <a:extLst>
            <a:ext uri="{FF2B5EF4-FFF2-40B4-BE49-F238E27FC236}">
              <a16:creationId xmlns:a16="http://schemas.microsoft.com/office/drawing/2014/main" id="{3602C10E-8869-4B26-A96E-6483A81200DE}"/>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86" name="Text Box 15">
          <a:extLst>
            <a:ext uri="{FF2B5EF4-FFF2-40B4-BE49-F238E27FC236}">
              <a16:creationId xmlns:a16="http://schemas.microsoft.com/office/drawing/2014/main" id="{4814F0C3-F7C0-4BC7-82AF-AE5799A6B83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87" name="Text Box 16">
          <a:extLst>
            <a:ext uri="{FF2B5EF4-FFF2-40B4-BE49-F238E27FC236}">
              <a16:creationId xmlns:a16="http://schemas.microsoft.com/office/drawing/2014/main" id="{8E5FD6F0-6E51-4CDD-99BB-3D8A9963BDD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88" name="Text Box 17">
          <a:extLst>
            <a:ext uri="{FF2B5EF4-FFF2-40B4-BE49-F238E27FC236}">
              <a16:creationId xmlns:a16="http://schemas.microsoft.com/office/drawing/2014/main" id="{23C205A7-D59C-4F91-A0E3-420410CAD20B}"/>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89" name="Text Box 18">
          <a:extLst>
            <a:ext uri="{FF2B5EF4-FFF2-40B4-BE49-F238E27FC236}">
              <a16:creationId xmlns:a16="http://schemas.microsoft.com/office/drawing/2014/main" id="{914137BB-E579-4745-9BF0-9125DEA5CD3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90" name="Text Box 19">
          <a:extLst>
            <a:ext uri="{FF2B5EF4-FFF2-40B4-BE49-F238E27FC236}">
              <a16:creationId xmlns:a16="http://schemas.microsoft.com/office/drawing/2014/main" id="{F08BC8CF-E592-4D2C-A53F-EE3F8E505DE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91" name="Text Box 20">
          <a:extLst>
            <a:ext uri="{FF2B5EF4-FFF2-40B4-BE49-F238E27FC236}">
              <a16:creationId xmlns:a16="http://schemas.microsoft.com/office/drawing/2014/main" id="{7B1F85F4-552D-4206-96C3-2750259CC61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92" name="Text Box 21">
          <a:extLst>
            <a:ext uri="{FF2B5EF4-FFF2-40B4-BE49-F238E27FC236}">
              <a16:creationId xmlns:a16="http://schemas.microsoft.com/office/drawing/2014/main" id="{A9F690BF-99A8-4BDD-8BEF-0C9A035487A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93" name="Text Box 22">
          <a:extLst>
            <a:ext uri="{FF2B5EF4-FFF2-40B4-BE49-F238E27FC236}">
              <a16:creationId xmlns:a16="http://schemas.microsoft.com/office/drawing/2014/main" id="{ED9F2782-EC10-4251-BD91-DE7BE23766D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94" name="Text Box 23">
          <a:extLst>
            <a:ext uri="{FF2B5EF4-FFF2-40B4-BE49-F238E27FC236}">
              <a16:creationId xmlns:a16="http://schemas.microsoft.com/office/drawing/2014/main" id="{D8CD5A28-784C-4AF6-942F-1B581F9AC6F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95" name="Text Box 24">
          <a:extLst>
            <a:ext uri="{FF2B5EF4-FFF2-40B4-BE49-F238E27FC236}">
              <a16:creationId xmlns:a16="http://schemas.microsoft.com/office/drawing/2014/main" id="{9519F27C-7A0F-4988-A639-EF2E00CF546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96" name="Text Box 25">
          <a:extLst>
            <a:ext uri="{FF2B5EF4-FFF2-40B4-BE49-F238E27FC236}">
              <a16:creationId xmlns:a16="http://schemas.microsoft.com/office/drawing/2014/main" id="{54FCEE35-0A22-4499-859B-23555013841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97" name="Text Box 26">
          <a:extLst>
            <a:ext uri="{FF2B5EF4-FFF2-40B4-BE49-F238E27FC236}">
              <a16:creationId xmlns:a16="http://schemas.microsoft.com/office/drawing/2014/main" id="{CEABB4AF-D4D2-4654-ABF2-369B05A455A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98" name="Text Box 27">
          <a:extLst>
            <a:ext uri="{FF2B5EF4-FFF2-40B4-BE49-F238E27FC236}">
              <a16:creationId xmlns:a16="http://schemas.microsoft.com/office/drawing/2014/main" id="{99C72972-9901-4570-B133-F0442D4D606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299" name="Text Box 28">
          <a:extLst>
            <a:ext uri="{FF2B5EF4-FFF2-40B4-BE49-F238E27FC236}">
              <a16:creationId xmlns:a16="http://schemas.microsoft.com/office/drawing/2014/main" id="{6222E93D-2E72-4646-9C59-1441537D0F8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00" name="Text Box 29">
          <a:extLst>
            <a:ext uri="{FF2B5EF4-FFF2-40B4-BE49-F238E27FC236}">
              <a16:creationId xmlns:a16="http://schemas.microsoft.com/office/drawing/2014/main" id="{B767266A-C458-4250-BDA2-D8858CF73530}"/>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01" name="Text Box 14">
          <a:extLst>
            <a:ext uri="{FF2B5EF4-FFF2-40B4-BE49-F238E27FC236}">
              <a16:creationId xmlns:a16="http://schemas.microsoft.com/office/drawing/2014/main" id="{D4FC2FE6-32D8-4E07-8740-A106340196C1}"/>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02" name="Text Box 15">
          <a:extLst>
            <a:ext uri="{FF2B5EF4-FFF2-40B4-BE49-F238E27FC236}">
              <a16:creationId xmlns:a16="http://schemas.microsoft.com/office/drawing/2014/main" id="{DFE82818-33C1-4E4B-8707-2611A29E969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03" name="Text Box 16">
          <a:extLst>
            <a:ext uri="{FF2B5EF4-FFF2-40B4-BE49-F238E27FC236}">
              <a16:creationId xmlns:a16="http://schemas.microsoft.com/office/drawing/2014/main" id="{656A6F1A-83C2-4747-89E7-4F2A6074FD43}"/>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04" name="Text Box 17">
          <a:extLst>
            <a:ext uri="{FF2B5EF4-FFF2-40B4-BE49-F238E27FC236}">
              <a16:creationId xmlns:a16="http://schemas.microsoft.com/office/drawing/2014/main" id="{F1D4F4AB-307C-4AF9-BCBB-C3D67FF4ECA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05" name="Text Box 18">
          <a:extLst>
            <a:ext uri="{FF2B5EF4-FFF2-40B4-BE49-F238E27FC236}">
              <a16:creationId xmlns:a16="http://schemas.microsoft.com/office/drawing/2014/main" id="{34611F8F-2465-43F3-B6E2-F04FF8B2F3D6}"/>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06" name="Text Box 19">
          <a:extLst>
            <a:ext uri="{FF2B5EF4-FFF2-40B4-BE49-F238E27FC236}">
              <a16:creationId xmlns:a16="http://schemas.microsoft.com/office/drawing/2014/main" id="{365DD1C4-38FA-4B08-926A-761FC1BA8B2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07" name="Text Box 20">
          <a:extLst>
            <a:ext uri="{FF2B5EF4-FFF2-40B4-BE49-F238E27FC236}">
              <a16:creationId xmlns:a16="http://schemas.microsoft.com/office/drawing/2014/main" id="{66772949-02E6-4A00-A3E9-67A172073F9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08" name="Text Box 21">
          <a:extLst>
            <a:ext uri="{FF2B5EF4-FFF2-40B4-BE49-F238E27FC236}">
              <a16:creationId xmlns:a16="http://schemas.microsoft.com/office/drawing/2014/main" id="{DD61198D-CCAC-4496-A469-0FF396040C7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09" name="Text Box 14">
          <a:extLst>
            <a:ext uri="{FF2B5EF4-FFF2-40B4-BE49-F238E27FC236}">
              <a16:creationId xmlns:a16="http://schemas.microsoft.com/office/drawing/2014/main" id="{2FD49E0B-2ECD-46D8-A1F2-46CEE48739D4}"/>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10" name="Text Box 15">
          <a:extLst>
            <a:ext uri="{FF2B5EF4-FFF2-40B4-BE49-F238E27FC236}">
              <a16:creationId xmlns:a16="http://schemas.microsoft.com/office/drawing/2014/main" id="{26B973D7-E013-4450-9510-05D8F60A4890}"/>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11" name="Text Box 16">
          <a:extLst>
            <a:ext uri="{FF2B5EF4-FFF2-40B4-BE49-F238E27FC236}">
              <a16:creationId xmlns:a16="http://schemas.microsoft.com/office/drawing/2014/main" id="{5987A53E-6C83-4B4D-B4F2-891796E1BDD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12" name="Text Box 17">
          <a:extLst>
            <a:ext uri="{FF2B5EF4-FFF2-40B4-BE49-F238E27FC236}">
              <a16:creationId xmlns:a16="http://schemas.microsoft.com/office/drawing/2014/main" id="{8B6C84A6-A1B6-4FD1-95F2-FFB6B05194D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13" name="Text Box 18">
          <a:extLst>
            <a:ext uri="{FF2B5EF4-FFF2-40B4-BE49-F238E27FC236}">
              <a16:creationId xmlns:a16="http://schemas.microsoft.com/office/drawing/2014/main" id="{7896239A-8286-4BCF-904A-8BC0DE24244D}"/>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14" name="Text Box 19">
          <a:extLst>
            <a:ext uri="{FF2B5EF4-FFF2-40B4-BE49-F238E27FC236}">
              <a16:creationId xmlns:a16="http://schemas.microsoft.com/office/drawing/2014/main" id="{E37F07F2-D2D3-4F9D-8905-698A7F17EBB8}"/>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15" name="Text Box 20">
          <a:extLst>
            <a:ext uri="{FF2B5EF4-FFF2-40B4-BE49-F238E27FC236}">
              <a16:creationId xmlns:a16="http://schemas.microsoft.com/office/drawing/2014/main" id="{A13901CF-EC6E-429A-906C-A4E1559F9183}"/>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16" name="Text Box 21">
          <a:extLst>
            <a:ext uri="{FF2B5EF4-FFF2-40B4-BE49-F238E27FC236}">
              <a16:creationId xmlns:a16="http://schemas.microsoft.com/office/drawing/2014/main" id="{7177B363-F837-4384-9F44-7E0228D51CE6}"/>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17" name="Text Box 22">
          <a:extLst>
            <a:ext uri="{FF2B5EF4-FFF2-40B4-BE49-F238E27FC236}">
              <a16:creationId xmlns:a16="http://schemas.microsoft.com/office/drawing/2014/main" id="{94DA266D-D80C-4415-8D76-D9EF9A8B9638}"/>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18" name="Text Box 23">
          <a:extLst>
            <a:ext uri="{FF2B5EF4-FFF2-40B4-BE49-F238E27FC236}">
              <a16:creationId xmlns:a16="http://schemas.microsoft.com/office/drawing/2014/main" id="{27C2834B-F037-425F-90AF-BC36C42AA7D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19" name="Text Box 24">
          <a:extLst>
            <a:ext uri="{FF2B5EF4-FFF2-40B4-BE49-F238E27FC236}">
              <a16:creationId xmlns:a16="http://schemas.microsoft.com/office/drawing/2014/main" id="{29C1FCE0-F7B9-47CA-BA12-92E620BB244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20" name="Text Box 25">
          <a:extLst>
            <a:ext uri="{FF2B5EF4-FFF2-40B4-BE49-F238E27FC236}">
              <a16:creationId xmlns:a16="http://schemas.microsoft.com/office/drawing/2014/main" id="{9A76491B-EE04-47A8-8CA2-0C0D5B502D0E}"/>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21" name="Text Box 26">
          <a:extLst>
            <a:ext uri="{FF2B5EF4-FFF2-40B4-BE49-F238E27FC236}">
              <a16:creationId xmlns:a16="http://schemas.microsoft.com/office/drawing/2014/main" id="{D8D39B4C-308F-4DB6-B5EB-2B72045437C3}"/>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22" name="Text Box 27">
          <a:extLst>
            <a:ext uri="{FF2B5EF4-FFF2-40B4-BE49-F238E27FC236}">
              <a16:creationId xmlns:a16="http://schemas.microsoft.com/office/drawing/2014/main" id="{91B3C532-161B-40E2-958B-2569D3B0B43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23" name="Text Box 28">
          <a:extLst>
            <a:ext uri="{FF2B5EF4-FFF2-40B4-BE49-F238E27FC236}">
              <a16:creationId xmlns:a16="http://schemas.microsoft.com/office/drawing/2014/main" id="{E2F11668-CD76-4200-8EC9-82AFF1399AC3}"/>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24" name="Text Box 29">
          <a:extLst>
            <a:ext uri="{FF2B5EF4-FFF2-40B4-BE49-F238E27FC236}">
              <a16:creationId xmlns:a16="http://schemas.microsoft.com/office/drawing/2014/main" id="{7A993129-46CD-4381-9AAB-EE1BFBD518C2}"/>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25" name="Text Box 14">
          <a:extLst>
            <a:ext uri="{FF2B5EF4-FFF2-40B4-BE49-F238E27FC236}">
              <a16:creationId xmlns:a16="http://schemas.microsoft.com/office/drawing/2014/main" id="{9F881ED7-C7E3-46D6-BAED-A87EA267BF6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26" name="Text Box 15">
          <a:extLst>
            <a:ext uri="{FF2B5EF4-FFF2-40B4-BE49-F238E27FC236}">
              <a16:creationId xmlns:a16="http://schemas.microsoft.com/office/drawing/2014/main" id="{BF4E68AF-B565-4F4C-944A-D9D3BB443E9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27" name="Text Box 16">
          <a:extLst>
            <a:ext uri="{FF2B5EF4-FFF2-40B4-BE49-F238E27FC236}">
              <a16:creationId xmlns:a16="http://schemas.microsoft.com/office/drawing/2014/main" id="{371190FB-0066-44BD-854D-66F536CA8555}"/>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28" name="Text Box 17">
          <a:extLst>
            <a:ext uri="{FF2B5EF4-FFF2-40B4-BE49-F238E27FC236}">
              <a16:creationId xmlns:a16="http://schemas.microsoft.com/office/drawing/2014/main" id="{CE88B40C-186B-445F-B290-FBCDF7C7D7C1}"/>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29" name="Text Box 18">
          <a:extLst>
            <a:ext uri="{FF2B5EF4-FFF2-40B4-BE49-F238E27FC236}">
              <a16:creationId xmlns:a16="http://schemas.microsoft.com/office/drawing/2014/main" id="{8CF67A44-8781-4D07-8250-CC636EDDFD4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30" name="Text Box 19">
          <a:extLst>
            <a:ext uri="{FF2B5EF4-FFF2-40B4-BE49-F238E27FC236}">
              <a16:creationId xmlns:a16="http://schemas.microsoft.com/office/drawing/2014/main" id="{EFDC7F47-E0B9-45BD-8735-E95EE827E0F3}"/>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31" name="Text Box 20">
          <a:extLst>
            <a:ext uri="{FF2B5EF4-FFF2-40B4-BE49-F238E27FC236}">
              <a16:creationId xmlns:a16="http://schemas.microsoft.com/office/drawing/2014/main" id="{375E3AF6-F1B4-4F53-AC06-017A04630BF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32" name="Text Box 21">
          <a:extLst>
            <a:ext uri="{FF2B5EF4-FFF2-40B4-BE49-F238E27FC236}">
              <a16:creationId xmlns:a16="http://schemas.microsoft.com/office/drawing/2014/main" id="{E98AE8EC-2BAD-47E7-A755-9F9C3520BCAB}"/>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33" name="Text Box 14">
          <a:extLst>
            <a:ext uri="{FF2B5EF4-FFF2-40B4-BE49-F238E27FC236}">
              <a16:creationId xmlns:a16="http://schemas.microsoft.com/office/drawing/2014/main" id="{A891A0FD-C5C5-4A1C-915A-9115A68BD63A}"/>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34" name="Text Box 15">
          <a:extLst>
            <a:ext uri="{FF2B5EF4-FFF2-40B4-BE49-F238E27FC236}">
              <a16:creationId xmlns:a16="http://schemas.microsoft.com/office/drawing/2014/main" id="{7F3D691E-5A85-46C3-9C09-D6F021C632C8}"/>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35" name="Text Box 16">
          <a:extLst>
            <a:ext uri="{FF2B5EF4-FFF2-40B4-BE49-F238E27FC236}">
              <a16:creationId xmlns:a16="http://schemas.microsoft.com/office/drawing/2014/main" id="{C25CA16B-72A5-4EC3-9D58-878DF966BAD7}"/>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36" name="Text Box 17">
          <a:extLst>
            <a:ext uri="{FF2B5EF4-FFF2-40B4-BE49-F238E27FC236}">
              <a16:creationId xmlns:a16="http://schemas.microsoft.com/office/drawing/2014/main" id="{F49A1472-00C9-4045-88CA-E7E7BAE936C0}"/>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37" name="Text Box 18">
          <a:extLst>
            <a:ext uri="{FF2B5EF4-FFF2-40B4-BE49-F238E27FC236}">
              <a16:creationId xmlns:a16="http://schemas.microsoft.com/office/drawing/2014/main" id="{E8002A5E-909C-405F-82C3-D665F927BF19}"/>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38" name="Text Box 19">
          <a:extLst>
            <a:ext uri="{FF2B5EF4-FFF2-40B4-BE49-F238E27FC236}">
              <a16:creationId xmlns:a16="http://schemas.microsoft.com/office/drawing/2014/main" id="{1035BC9C-8011-4F61-9E73-83DBDC0CDF92}"/>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39" name="Text Box 20">
          <a:extLst>
            <a:ext uri="{FF2B5EF4-FFF2-40B4-BE49-F238E27FC236}">
              <a16:creationId xmlns:a16="http://schemas.microsoft.com/office/drawing/2014/main" id="{90E42B2B-DDF5-4A9F-B280-F4F40A9B44E6}"/>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80</xdr:row>
      <xdr:rowOff>0</xdr:rowOff>
    </xdr:from>
    <xdr:to>
      <xdr:col>2</xdr:col>
      <xdr:colOff>822960</xdr:colOff>
      <xdr:row>84</xdr:row>
      <xdr:rowOff>110887</xdr:rowOff>
    </xdr:to>
    <xdr:sp macro="" textlink="">
      <xdr:nvSpPr>
        <xdr:cNvPr id="340" name="Text Box 21">
          <a:extLst>
            <a:ext uri="{FF2B5EF4-FFF2-40B4-BE49-F238E27FC236}">
              <a16:creationId xmlns:a16="http://schemas.microsoft.com/office/drawing/2014/main" id="{370C3376-C326-432E-9030-DA7F28F223FF}"/>
            </a:ext>
          </a:extLst>
        </xdr:cNvPr>
        <xdr:cNvSpPr txBox="1">
          <a:spLocks noChangeArrowheads="1"/>
        </xdr:cNvSpPr>
      </xdr:nvSpPr>
      <xdr:spPr bwMode="auto">
        <a:xfrm>
          <a:off x="1400175" y="28708350"/>
          <a:ext cx="76200" cy="134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106442</xdr:rowOff>
    </xdr:to>
    <xdr:sp macro="" textlink="">
      <xdr:nvSpPr>
        <xdr:cNvPr id="341" name="TextBox 3">
          <a:extLst>
            <a:ext uri="{FF2B5EF4-FFF2-40B4-BE49-F238E27FC236}">
              <a16:creationId xmlns:a16="http://schemas.microsoft.com/office/drawing/2014/main" id="{CBC09B42-EA36-49F2-86D7-737C3EC5F4F9}"/>
            </a:ext>
          </a:extLst>
        </xdr:cNvPr>
        <xdr:cNvSpPr txBox="1">
          <a:spLocks noChangeArrowheads="1"/>
        </xdr:cNvSpPr>
      </xdr:nvSpPr>
      <xdr:spPr bwMode="auto">
        <a:xfrm>
          <a:off x="2343150" y="28708350"/>
          <a:ext cx="0" cy="1336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114062</xdr:rowOff>
    </xdr:to>
    <xdr:sp macro="" textlink="">
      <xdr:nvSpPr>
        <xdr:cNvPr id="342" name="TextBox 3">
          <a:extLst>
            <a:ext uri="{FF2B5EF4-FFF2-40B4-BE49-F238E27FC236}">
              <a16:creationId xmlns:a16="http://schemas.microsoft.com/office/drawing/2014/main" id="{DD5AD0CA-AE3B-434A-B196-6B9E80A4A898}"/>
            </a:ext>
          </a:extLst>
        </xdr:cNvPr>
        <xdr:cNvSpPr txBox="1">
          <a:spLocks noChangeArrowheads="1"/>
        </xdr:cNvSpPr>
      </xdr:nvSpPr>
      <xdr:spPr bwMode="auto">
        <a:xfrm>
          <a:off x="2343150" y="28708350"/>
          <a:ext cx="0" cy="1345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106442</xdr:rowOff>
    </xdr:to>
    <xdr:sp macro="" textlink="">
      <xdr:nvSpPr>
        <xdr:cNvPr id="343" name="TextBox 3">
          <a:extLst>
            <a:ext uri="{FF2B5EF4-FFF2-40B4-BE49-F238E27FC236}">
              <a16:creationId xmlns:a16="http://schemas.microsoft.com/office/drawing/2014/main" id="{75EFA9FF-D069-4BE6-836C-DC8E02A81271}"/>
            </a:ext>
          </a:extLst>
        </xdr:cNvPr>
        <xdr:cNvSpPr txBox="1">
          <a:spLocks noChangeArrowheads="1"/>
        </xdr:cNvSpPr>
      </xdr:nvSpPr>
      <xdr:spPr bwMode="auto">
        <a:xfrm>
          <a:off x="2343150" y="28708350"/>
          <a:ext cx="0" cy="1336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114062</xdr:rowOff>
    </xdr:to>
    <xdr:sp macro="" textlink="">
      <xdr:nvSpPr>
        <xdr:cNvPr id="344" name="TextBox 3">
          <a:extLst>
            <a:ext uri="{FF2B5EF4-FFF2-40B4-BE49-F238E27FC236}">
              <a16:creationId xmlns:a16="http://schemas.microsoft.com/office/drawing/2014/main" id="{8894ABC3-CFBF-47DC-B1F2-04338D58ADC8}"/>
            </a:ext>
          </a:extLst>
        </xdr:cNvPr>
        <xdr:cNvSpPr txBox="1">
          <a:spLocks noChangeArrowheads="1"/>
        </xdr:cNvSpPr>
      </xdr:nvSpPr>
      <xdr:spPr bwMode="auto">
        <a:xfrm>
          <a:off x="2343150" y="28708350"/>
          <a:ext cx="0" cy="1345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126127</xdr:rowOff>
    </xdr:to>
    <xdr:sp macro="" textlink="">
      <xdr:nvSpPr>
        <xdr:cNvPr id="345" name="TextBox 3">
          <a:extLst>
            <a:ext uri="{FF2B5EF4-FFF2-40B4-BE49-F238E27FC236}">
              <a16:creationId xmlns:a16="http://schemas.microsoft.com/office/drawing/2014/main" id="{5AE68DB8-CA8C-4E74-91AC-4D12CDB809D6}"/>
            </a:ext>
          </a:extLst>
        </xdr:cNvPr>
        <xdr:cNvSpPr txBox="1">
          <a:spLocks noChangeArrowheads="1"/>
        </xdr:cNvSpPr>
      </xdr:nvSpPr>
      <xdr:spPr bwMode="auto">
        <a:xfrm>
          <a:off x="2343150" y="28708350"/>
          <a:ext cx="0" cy="135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114062</xdr:rowOff>
    </xdr:to>
    <xdr:sp macro="" textlink="">
      <xdr:nvSpPr>
        <xdr:cNvPr id="346" name="TextBox 3">
          <a:extLst>
            <a:ext uri="{FF2B5EF4-FFF2-40B4-BE49-F238E27FC236}">
              <a16:creationId xmlns:a16="http://schemas.microsoft.com/office/drawing/2014/main" id="{7D98BE32-04E3-4E29-9B9B-9B8399D98A96}"/>
            </a:ext>
          </a:extLst>
        </xdr:cNvPr>
        <xdr:cNvSpPr txBox="1">
          <a:spLocks noChangeArrowheads="1"/>
        </xdr:cNvSpPr>
      </xdr:nvSpPr>
      <xdr:spPr bwMode="auto">
        <a:xfrm>
          <a:off x="2343150" y="28708350"/>
          <a:ext cx="0" cy="1345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114062</xdr:rowOff>
    </xdr:to>
    <xdr:sp macro="" textlink="">
      <xdr:nvSpPr>
        <xdr:cNvPr id="347" name="TextBox 3">
          <a:extLst>
            <a:ext uri="{FF2B5EF4-FFF2-40B4-BE49-F238E27FC236}">
              <a16:creationId xmlns:a16="http://schemas.microsoft.com/office/drawing/2014/main" id="{362FEEEC-706A-421A-A8C3-79A024FCAD2F}"/>
            </a:ext>
          </a:extLst>
        </xdr:cNvPr>
        <xdr:cNvSpPr txBox="1">
          <a:spLocks noChangeArrowheads="1"/>
        </xdr:cNvSpPr>
      </xdr:nvSpPr>
      <xdr:spPr bwMode="auto">
        <a:xfrm>
          <a:off x="2343150" y="28708350"/>
          <a:ext cx="0" cy="1345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118507</xdr:rowOff>
    </xdr:to>
    <xdr:sp macro="" textlink="">
      <xdr:nvSpPr>
        <xdr:cNvPr id="348" name="TextBox 3">
          <a:extLst>
            <a:ext uri="{FF2B5EF4-FFF2-40B4-BE49-F238E27FC236}">
              <a16:creationId xmlns:a16="http://schemas.microsoft.com/office/drawing/2014/main" id="{95144162-E3F6-47B9-BB97-822D05BED255}"/>
            </a:ext>
          </a:extLst>
        </xdr:cNvPr>
        <xdr:cNvSpPr txBox="1">
          <a:spLocks noChangeArrowheads="1"/>
        </xdr:cNvSpPr>
      </xdr:nvSpPr>
      <xdr:spPr bwMode="auto">
        <a:xfrm>
          <a:off x="2343150" y="28708350"/>
          <a:ext cx="0" cy="1350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118507</xdr:rowOff>
    </xdr:to>
    <xdr:sp macro="" textlink="">
      <xdr:nvSpPr>
        <xdr:cNvPr id="349" name="TextBox 3">
          <a:extLst>
            <a:ext uri="{FF2B5EF4-FFF2-40B4-BE49-F238E27FC236}">
              <a16:creationId xmlns:a16="http://schemas.microsoft.com/office/drawing/2014/main" id="{1B3C56B1-8A55-4C96-BE33-53EE5CB05902}"/>
            </a:ext>
          </a:extLst>
        </xdr:cNvPr>
        <xdr:cNvSpPr txBox="1">
          <a:spLocks noChangeArrowheads="1"/>
        </xdr:cNvSpPr>
      </xdr:nvSpPr>
      <xdr:spPr bwMode="auto">
        <a:xfrm>
          <a:off x="2343150" y="28708350"/>
          <a:ext cx="0" cy="1350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126127</xdr:rowOff>
    </xdr:to>
    <xdr:sp macro="" textlink="">
      <xdr:nvSpPr>
        <xdr:cNvPr id="350" name="TextBox 3">
          <a:extLst>
            <a:ext uri="{FF2B5EF4-FFF2-40B4-BE49-F238E27FC236}">
              <a16:creationId xmlns:a16="http://schemas.microsoft.com/office/drawing/2014/main" id="{CCBA54B1-41D8-47D1-9173-1674D0919EA8}"/>
            </a:ext>
          </a:extLst>
        </xdr:cNvPr>
        <xdr:cNvSpPr txBox="1">
          <a:spLocks noChangeArrowheads="1"/>
        </xdr:cNvSpPr>
      </xdr:nvSpPr>
      <xdr:spPr bwMode="auto">
        <a:xfrm>
          <a:off x="2343150" y="28708350"/>
          <a:ext cx="0" cy="135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118507</xdr:rowOff>
    </xdr:to>
    <xdr:sp macro="" textlink="">
      <xdr:nvSpPr>
        <xdr:cNvPr id="351" name="TextBox 3">
          <a:extLst>
            <a:ext uri="{FF2B5EF4-FFF2-40B4-BE49-F238E27FC236}">
              <a16:creationId xmlns:a16="http://schemas.microsoft.com/office/drawing/2014/main" id="{E893E5E1-F3F8-4B21-81D5-F8948D82D1D2}"/>
            </a:ext>
          </a:extLst>
        </xdr:cNvPr>
        <xdr:cNvSpPr txBox="1">
          <a:spLocks noChangeArrowheads="1"/>
        </xdr:cNvSpPr>
      </xdr:nvSpPr>
      <xdr:spPr bwMode="auto">
        <a:xfrm>
          <a:off x="2343150" y="28708350"/>
          <a:ext cx="0" cy="1350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126127</xdr:rowOff>
    </xdr:to>
    <xdr:sp macro="" textlink="">
      <xdr:nvSpPr>
        <xdr:cNvPr id="352" name="TextBox 3">
          <a:extLst>
            <a:ext uri="{FF2B5EF4-FFF2-40B4-BE49-F238E27FC236}">
              <a16:creationId xmlns:a16="http://schemas.microsoft.com/office/drawing/2014/main" id="{4200BFC0-CCD1-4BDB-8521-52161841F7AB}"/>
            </a:ext>
          </a:extLst>
        </xdr:cNvPr>
        <xdr:cNvSpPr txBox="1">
          <a:spLocks noChangeArrowheads="1"/>
        </xdr:cNvSpPr>
      </xdr:nvSpPr>
      <xdr:spPr bwMode="auto">
        <a:xfrm>
          <a:off x="2343150" y="28708350"/>
          <a:ext cx="0" cy="135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126127</xdr:rowOff>
    </xdr:to>
    <xdr:sp macro="" textlink="">
      <xdr:nvSpPr>
        <xdr:cNvPr id="353" name="TextBox 3">
          <a:extLst>
            <a:ext uri="{FF2B5EF4-FFF2-40B4-BE49-F238E27FC236}">
              <a16:creationId xmlns:a16="http://schemas.microsoft.com/office/drawing/2014/main" id="{486B7500-7C90-4415-B118-0F9DD3797A7F}"/>
            </a:ext>
          </a:extLst>
        </xdr:cNvPr>
        <xdr:cNvSpPr txBox="1">
          <a:spLocks noChangeArrowheads="1"/>
        </xdr:cNvSpPr>
      </xdr:nvSpPr>
      <xdr:spPr bwMode="auto">
        <a:xfrm>
          <a:off x="2343150" y="28708350"/>
          <a:ext cx="0" cy="135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126127</xdr:rowOff>
    </xdr:to>
    <xdr:sp macro="" textlink="">
      <xdr:nvSpPr>
        <xdr:cNvPr id="354" name="TextBox 3">
          <a:extLst>
            <a:ext uri="{FF2B5EF4-FFF2-40B4-BE49-F238E27FC236}">
              <a16:creationId xmlns:a16="http://schemas.microsoft.com/office/drawing/2014/main" id="{ACD13993-C693-4F36-B1DD-A85B8B16FF43}"/>
            </a:ext>
          </a:extLst>
        </xdr:cNvPr>
        <xdr:cNvSpPr txBox="1">
          <a:spLocks noChangeArrowheads="1"/>
        </xdr:cNvSpPr>
      </xdr:nvSpPr>
      <xdr:spPr bwMode="auto">
        <a:xfrm>
          <a:off x="2343150" y="28708350"/>
          <a:ext cx="0" cy="135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355" name="TextBox 3">
          <a:extLst>
            <a:ext uri="{FF2B5EF4-FFF2-40B4-BE49-F238E27FC236}">
              <a16:creationId xmlns:a16="http://schemas.microsoft.com/office/drawing/2014/main" id="{02452FA4-BAAB-48DB-B7A3-D4082E553C5B}"/>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114062</xdr:rowOff>
    </xdr:to>
    <xdr:sp macro="" textlink="">
      <xdr:nvSpPr>
        <xdr:cNvPr id="356" name="TextBox 3">
          <a:extLst>
            <a:ext uri="{FF2B5EF4-FFF2-40B4-BE49-F238E27FC236}">
              <a16:creationId xmlns:a16="http://schemas.microsoft.com/office/drawing/2014/main" id="{12400583-5C75-45BB-A3B7-B947D4A2746A}"/>
            </a:ext>
          </a:extLst>
        </xdr:cNvPr>
        <xdr:cNvSpPr txBox="1">
          <a:spLocks noChangeArrowheads="1"/>
        </xdr:cNvSpPr>
      </xdr:nvSpPr>
      <xdr:spPr bwMode="auto">
        <a:xfrm>
          <a:off x="2343150" y="28708350"/>
          <a:ext cx="0" cy="1345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357" name="TextBox 3">
          <a:extLst>
            <a:ext uri="{FF2B5EF4-FFF2-40B4-BE49-F238E27FC236}">
              <a16:creationId xmlns:a16="http://schemas.microsoft.com/office/drawing/2014/main" id="{95700AA8-824E-4796-A57A-F2EFF0B6E0B1}"/>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126127</xdr:rowOff>
    </xdr:to>
    <xdr:sp macro="" textlink="">
      <xdr:nvSpPr>
        <xdr:cNvPr id="358" name="TextBox 3">
          <a:extLst>
            <a:ext uri="{FF2B5EF4-FFF2-40B4-BE49-F238E27FC236}">
              <a16:creationId xmlns:a16="http://schemas.microsoft.com/office/drawing/2014/main" id="{14B4F4D6-830A-4212-A9DA-66054480612A}"/>
            </a:ext>
          </a:extLst>
        </xdr:cNvPr>
        <xdr:cNvSpPr txBox="1">
          <a:spLocks noChangeArrowheads="1"/>
        </xdr:cNvSpPr>
      </xdr:nvSpPr>
      <xdr:spPr bwMode="auto">
        <a:xfrm>
          <a:off x="2343150" y="28708350"/>
          <a:ext cx="0" cy="135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126127</xdr:rowOff>
    </xdr:to>
    <xdr:sp macro="" textlink="">
      <xdr:nvSpPr>
        <xdr:cNvPr id="359" name="TextBox 3">
          <a:extLst>
            <a:ext uri="{FF2B5EF4-FFF2-40B4-BE49-F238E27FC236}">
              <a16:creationId xmlns:a16="http://schemas.microsoft.com/office/drawing/2014/main" id="{799555F1-7E90-4A26-9966-8BAA75837CE3}"/>
            </a:ext>
          </a:extLst>
        </xdr:cNvPr>
        <xdr:cNvSpPr txBox="1">
          <a:spLocks noChangeArrowheads="1"/>
        </xdr:cNvSpPr>
      </xdr:nvSpPr>
      <xdr:spPr bwMode="auto">
        <a:xfrm>
          <a:off x="2343150" y="28708350"/>
          <a:ext cx="0" cy="135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103267</xdr:rowOff>
    </xdr:to>
    <xdr:sp macro="" textlink="">
      <xdr:nvSpPr>
        <xdr:cNvPr id="360" name="TextBox 3">
          <a:extLst>
            <a:ext uri="{FF2B5EF4-FFF2-40B4-BE49-F238E27FC236}">
              <a16:creationId xmlns:a16="http://schemas.microsoft.com/office/drawing/2014/main" id="{1BD7A063-2812-4BDA-8A72-314715153E09}"/>
            </a:ext>
          </a:extLst>
        </xdr:cNvPr>
        <xdr:cNvSpPr txBox="1">
          <a:spLocks noChangeArrowheads="1"/>
        </xdr:cNvSpPr>
      </xdr:nvSpPr>
      <xdr:spPr bwMode="auto">
        <a:xfrm>
          <a:off x="2343150" y="28708350"/>
          <a:ext cx="0" cy="1333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118507</xdr:rowOff>
    </xdr:to>
    <xdr:sp macro="" textlink="">
      <xdr:nvSpPr>
        <xdr:cNvPr id="361" name="TextBox 3">
          <a:extLst>
            <a:ext uri="{FF2B5EF4-FFF2-40B4-BE49-F238E27FC236}">
              <a16:creationId xmlns:a16="http://schemas.microsoft.com/office/drawing/2014/main" id="{3E8D8FAB-2128-43AA-B510-44F0BF6E49EE}"/>
            </a:ext>
          </a:extLst>
        </xdr:cNvPr>
        <xdr:cNvSpPr txBox="1">
          <a:spLocks noChangeArrowheads="1"/>
        </xdr:cNvSpPr>
      </xdr:nvSpPr>
      <xdr:spPr bwMode="auto">
        <a:xfrm>
          <a:off x="2343150" y="28708350"/>
          <a:ext cx="0" cy="1352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103267</xdr:rowOff>
    </xdr:to>
    <xdr:sp macro="" textlink="">
      <xdr:nvSpPr>
        <xdr:cNvPr id="362" name="TextBox 3">
          <a:extLst>
            <a:ext uri="{FF2B5EF4-FFF2-40B4-BE49-F238E27FC236}">
              <a16:creationId xmlns:a16="http://schemas.microsoft.com/office/drawing/2014/main" id="{5EEC7A19-D6E4-4E62-8EF4-6926DD37A484}"/>
            </a:ext>
          </a:extLst>
        </xdr:cNvPr>
        <xdr:cNvSpPr txBox="1">
          <a:spLocks noChangeArrowheads="1"/>
        </xdr:cNvSpPr>
      </xdr:nvSpPr>
      <xdr:spPr bwMode="auto">
        <a:xfrm>
          <a:off x="2343150" y="28708350"/>
          <a:ext cx="0" cy="1333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97112</xdr:rowOff>
    </xdr:to>
    <xdr:sp macro="" textlink="">
      <xdr:nvSpPr>
        <xdr:cNvPr id="363" name="TextBox 3">
          <a:extLst>
            <a:ext uri="{FF2B5EF4-FFF2-40B4-BE49-F238E27FC236}">
              <a16:creationId xmlns:a16="http://schemas.microsoft.com/office/drawing/2014/main" id="{34CD7995-A7DB-4659-8AFE-F80100D87436}"/>
            </a:ext>
          </a:extLst>
        </xdr:cNvPr>
        <xdr:cNvSpPr txBox="1">
          <a:spLocks noChangeArrowheads="1"/>
        </xdr:cNvSpPr>
      </xdr:nvSpPr>
      <xdr:spPr bwMode="auto">
        <a:xfrm>
          <a:off x="2343150" y="28708350"/>
          <a:ext cx="0" cy="1324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119777</xdr:rowOff>
    </xdr:to>
    <xdr:sp macro="" textlink="">
      <xdr:nvSpPr>
        <xdr:cNvPr id="364" name="TextBox 3">
          <a:extLst>
            <a:ext uri="{FF2B5EF4-FFF2-40B4-BE49-F238E27FC236}">
              <a16:creationId xmlns:a16="http://schemas.microsoft.com/office/drawing/2014/main" id="{A064F814-D1A5-45AB-9B1F-029BF4B53820}"/>
            </a:ext>
          </a:extLst>
        </xdr:cNvPr>
        <xdr:cNvSpPr txBox="1">
          <a:spLocks noChangeArrowheads="1"/>
        </xdr:cNvSpPr>
      </xdr:nvSpPr>
      <xdr:spPr bwMode="auto">
        <a:xfrm>
          <a:off x="2343150" y="28708350"/>
          <a:ext cx="0" cy="135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109617</xdr:rowOff>
    </xdr:to>
    <xdr:sp macro="" textlink="">
      <xdr:nvSpPr>
        <xdr:cNvPr id="365" name="TextBox 3">
          <a:extLst>
            <a:ext uri="{FF2B5EF4-FFF2-40B4-BE49-F238E27FC236}">
              <a16:creationId xmlns:a16="http://schemas.microsoft.com/office/drawing/2014/main" id="{0859C841-C273-4358-BB1D-3ECE62E8EEF2}"/>
            </a:ext>
          </a:extLst>
        </xdr:cNvPr>
        <xdr:cNvSpPr txBox="1">
          <a:spLocks noChangeArrowheads="1"/>
        </xdr:cNvSpPr>
      </xdr:nvSpPr>
      <xdr:spPr bwMode="auto">
        <a:xfrm>
          <a:off x="2343150" y="28708350"/>
          <a:ext cx="0" cy="133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366" name="TextBox 3">
          <a:extLst>
            <a:ext uri="{FF2B5EF4-FFF2-40B4-BE49-F238E27FC236}">
              <a16:creationId xmlns:a16="http://schemas.microsoft.com/office/drawing/2014/main" id="{95C5DC94-8AE8-41FF-8A71-D289EC5E0F06}"/>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119777</xdr:rowOff>
    </xdr:to>
    <xdr:sp macro="" textlink="">
      <xdr:nvSpPr>
        <xdr:cNvPr id="367" name="TextBox 3">
          <a:extLst>
            <a:ext uri="{FF2B5EF4-FFF2-40B4-BE49-F238E27FC236}">
              <a16:creationId xmlns:a16="http://schemas.microsoft.com/office/drawing/2014/main" id="{4ECB18E3-B1FF-4EA5-9671-67158A41CEE7}"/>
            </a:ext>
          </a:extLst>
        </xdr:cNvPr>
        <xdr:cNvSpPr txBox="1">
          <a:spLocks noChangeArrowheads="1"/>
        </xdr:cNvSpPr>
      </xdr:nvSpPr>
      <xdr:spPr bwMode="auto">
        <a:xfrm>
          <a:off x="2343150" y="28708350"/>
          <a:ext cx="0" cy="135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117237</xdr:rowOff>
    </xdr:to>
    <xdr:sp macro="" textlink="">
      <xdr:nvSpPr>
        <xdr:cNvPr id="368" name="TextBox 3">
          <a:extLst>
            <a:ext uri="{FF2B5EF4-FFF2-40B4-BE49-F238E27FC236}">
              <a16:creationId xmlns:a16="http://schemas.microsoft.com/office/drawing/2014/main" id="{BE5BBC1A-F628-4532-863C-4BA02CC0FBCE}"/>
            </a:ext>
          </a:extLst>
        </xdr:cNvPr>
        <xdr:cNvSpPr txBox="1">
          <a:spLocks noChangeArrowheads="1"/>
        </xdr:cNvSpPr>
      </xdr:nvSpPr>
      <xdr:spPr bwMode="auto">
        <a:xfrm>
          <a:off x="2343150" y="28708350"/>
          <a:ext cx="0" cy="1348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369" name="TextBox 3">
          <a:extLst>
            <a:ext uri="{FF2B5EF4-FFF2-40B4-BE49-F238E27FC236}">
              <a16:creationId xmlns:a16="http://schemas.microsoft.com/office/drawing/2014/main" id="{ECE87BA7-CFB3-464F-B9E7-6EFC12623904}"/>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86757</xdr:rowOff>
    </xdr:to>
    <xdr:sp macro="" textlink="">
      <xdr:nvSpPr>
        <xdr:cNvPr id="370" name="TextBox 3">
          <a:extLst>
            <a:ext uri="{FF2B5EF4-FFF2-40B4-BE49-F238E27FC236}">
              <a16:creationId xmlns:a16="http://schemas.microsoft.com/office/drawing/2014/main" id="{C744BBEC-2669-4901-BB6E-A8770E51AB80}"/>
            </a:ext>
          </a:extLst>
        </xdr:cNvPr>
        <xdr:cNvSpPr txBox="1">
          <a:spLocks noChangeArrowheads="1"/>
        </xdr:cNvSpPr>
      </xdr:nvSpPr>
      <xdr:spPr bwMode="auto">
        <a:xfrm>
          <a:off x="2343150" y="28708350"/>
          <a:ext cx="0" cy="13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371" name="TextBox 3">
          <a:extLst>
            <a:ext uri="{FF2B5EF4-FFF2-40B4-BE49-F238E27FC236}">
              <a16:creationId xmlns:a16="http://schemas.microsoft.com/office/drawing/2014/main" id="{C7DFBDA3-16FA-442D-BFAC-15412935F5AF}"/>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86757</xdr:rowOff>
    </xdr:to>
    <xdr:sp macro="" textlink="">
      <xdr:nvSpPr>
        <xdr:cNvPr id="372" name="TextBox 3">
          <a:extLst>
            <a:ext uri="{FF2B5EF4-FFF2-40B4-BE49-F238E27FC236}">
              <a16:creationId xmlns:a16="http://schemas.microsoft.com/office/drawing/2014/main" id="{897A7273-CCF3-4A5C-B79D-B012C0A09E35}"/>
            </a:ext>
          </a:extLst>
        </xdr:cNvPr>
        <xdr:cNvSpPr txBox="1">
          <a:spLocks noChangeArrowheads="1"/>
        </xdr:cNvSpPr>
      </xdr:nvSpPr>
      <xdr:spPr bwMode="auto">
        <a:xfrm>
          <a:off x="2343150" y="28708350"/>
          <a:ext cx="0" cy="13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86757</xdr:rowOff>
    </xdr:to>
    <xdr:sp macro="" textlink="">
      <xdr:nvSpPr>
        <xdr:cNvPr id="373" name="TextBox 3">
          <a:extLst>
            <a:ext uri="{FF2B5EF4-FFF2-40B4-BE49-F238E27FC236}">
              <a16:creationId xmlns:a16="http://schemas.microsoft.com/office/drawing/2014/main" id="{8418CE53-6CCC-4564-BE4B-D30EF83FD196}"/>
            </a:ext>
          </a:extLst>
        </xdr:cNvPr>
        <xdr:cNvSpPr txBox="1">
          <a:spLocks noChangeArrowheads="1"/>
        </xdr:cNvSpPr>
      </xdr:nvSpPr>
      <xdr:spPr bwMode="auto">
        <a:xfrm>
          <a:off x="2343150" y="28708350"/>
          <a:ext cx="0" cy="13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86757</xdr:rowOff>
    </xdr:to>
    <xdr:sp macro="" textlink="">
      <xdr:nvSpPr>
        <xdr:cNvPr id="374" name="TextBox 3">
          <a:extLst>
            <a:ext uri="{FF2B5EF4-FFF2-40B4-BE49-F238E27FC236}">
              <a16:creationId xmlns:a16="http://schemas.microsoft.com/office/drawing/2014/main" id="{78607AB1-BEC1-4E0B-B7D4-43D0C8B0C242}"/>
            </a:ext>
          </a:extLst>
        </xdr:cNvPr>
        <xdr:cNvSpPr txBox="1">
          <a:spLocks noChangeArrowheads="1"/>
        </xdr:cNvSpPr>
      </xdr:nvSpPr>
      <xdr:spPr bwMode="auto">
        <a:xfrm>
          <a:off x="2343150" y="28708350"/>
          <a:ext cx="0" cy="13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119777</xdr:rowOff>
    </xdr:to>
    <xdr:sp macro="" textlink="">
      <xdr:nvSpPr>
        <xdr:cNvPr id="375" name="TextBox 3">
          <a:extLst>
            <a:ext uri="{FF2B5EF4-FFF2-40B4-BE49-F238E27FC236}">
              <a16:creationId xmlns:a16="http://schemas.microsoft.com/office/drawing/2014/main" id="{24BFA26B-F78A-43DC-A44B-16E2B8E7576C}"/>
            </a:ext>
          </a:extLst>
        </xdr:cNvPr>
        <xdr:cNvSpPr txBox="1">
          <a:spLocks noChangeArrowheads="1"/>
        </xdr:cNvSpPr>
      </xdr:nvSpPr>
      <xdr:spPr bwMode="auto">
        <a:xfrm>
          <a:off x="2343150" y="28708350"/>
          <a:ext cx="0" cy="135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109617</xdr:rowOff>
    </xdr:to>
    <xdr:sp macro="" textlink="">
      <xdr:nvSpPr>
        <xdr:cNvPr id="376" name="TextBox 3">
          <a:extLst>
            <a:ext uri="{FF2B5EF4-FFF2-40B4-BE49-F238E27FC236}">
              <a16:creationId xmlns:a16="http://schemas.microsoft.com/office/drawing/2014/main" id="{A5E3080D-F6A6-4F2F-ABAA-EA276AE83823}"/>
            </a:ext>
          </a:extLst>
        </xdr:cNvPr>
        <xdr:cNvSpPr txBox="1">
          <a:spLocks noChangeArrowheads="1"/>
        </xdr:cNvSpPr>
      </xdr:nvSpPr>
      <xdr:spPr bwMode="auto">
        <a:xfrm>
          <a:off x="2343150" y="28708350"/>
          <a:ext cx="0" cy="133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86757</xdr:rowOff>
    </xdr:to>
    <xdr:sp macro="" textlink="">
      <xdr:nvSpPr>
        <xdr:cNvPr id="377" name="TextBox 3">
          <a:extLst>
            <a:ext uri="{FF2B5EF4-FFF2-40B4-BE49-F238E27FC236}">
              <a16:creationId xmlns:a16="http://schemas.microsoft.com/office/drawing/2014/main" id="{5187C146-5718-4161-9943-AB5A6BB219C7}"/>
            </a:ext>
          </a:extLst>
        </xdr:cNvPr>
        <xdr:cNvSpPr txBox="1">
          <a:spLocks noChangeArrowheads="1"/>
        </xdr:cNvSpPr>
      </xdr:nvSpPr>
      <xdr:spPr bwMode="auto">
        <a:xfrm>
          <a:off x="2343150" y="28708350"/>
          <a:ext cx="0" cy="13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86757</xdr:rowOff>
    </xdr:to>
    <xdr:sp macro="" textlink="">
      <xdr:nvSpPr>
        <xdr:cNvPr id="378" name="TextBox 3">
          <a:extLst>
            <a:ext uri="{FF2B5EF4-FFF2-40B4-BE49-F238E27FC236}">
              <a16:creationId xmlns:a16="http://schemas.microsoft.com/office/drawing/2014/main" id="{6EA62C82-5ECF-4FA3-87A7-68E5B64DF6CD}"/>
            </a:ext>
          </a:extLst>
        </xdr:cNvPr>
        <xdr:cNvSpPr txBox="1">
          <a:spLocks noChangeArrowheads="1"/>
        </xdr:cNvSpPr>
      </xdr:nvSpPr>
      <xdr:spPr bwMode="auto">
        <a:xfrm>
          <a:off x="2343150" y="28708350"/>
          <a:ext cx="0" cy="13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379" name="TextBox 3">
          <a:extLst>
            <a:ext uri="{FF2B5EF4-FFF2-40B4-BE49-F238E27FC236}">
              <a16:creationId xmlns:a16="http://schemas.microsoft.com/office/drawing/2014/main" id="{9FBB3003-319E-4553-925A-173242ED067D}"/>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380" name="TextBox 3">
          <a:extLst>
            <a:ext uri="{FF2B5EF4-FFF2-40B4-BE49-F238E27FC236}">
              <a16:creationId xmlns:a16="http://schemas.microsoft.com/office/drawing/2014/main" id="{F1CF8663-A31E-4A0A-8118-7D3CA4383951}"/>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109617</xdr:rowOff>
    </xdr:to>
    <xdr:sp macro="" textlink="">
      <xdr:nvSpPr>
        <xdr:cNvPr id="381" name="TextBox 3">
          <a:extLst>
            <a:ext uri="{FF2B5EF4-FFF2-40B4-BE49-F238E27FC236}">
              <a16:creationId xmlns:a16="http://schemas.microsoft.com/office/drawing/2014/main" id="{E19EE7DC-CF3F-457B-BBE5-8FE8DDDBFB6C}"/>
            </a:ext>
          </a:extLst>
        </xdr:cNvPr>
        <xdr:cNvSpPr txBox="1">
          <a:spLocks noChangeArrowheads="1"/>
        </xdr:cNvSpPr>
      </xdr:nvSpPr>
      <xdr:spPr bwMode="auto">
        <a:xfrm>
          <a:off x="2343150" y="28708350"/>
          <a:ext cx="0" cy="133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382" name="TextBox 3">
          <a:extLst>
            <a:ext uri="{FF2B5EF4-FFF2-40B4-BE49-F238E27FC236}">
              <a16:creationId xmlns:a16="http://schemas.microsoft.com/office/drawing/2014/main" id="{8C19ACE7-EA57-4960-9E61-AE177C01B5AC}"/>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109617</xdr:rowOff>
    </xdr:to>
    <xdr:sp macro="" textlink="">
      <xdr:nvSpPr>
        <xdr:cNvPr id="383" name="TextBox 3">
          <a:extLst>
            <a:ext uri="{FF2B5EF4-FFF2-40B4-BE49-F238E27FC236}">
              <a16:creationId xmlns:a16="http://schemas.microsoft.com/office/drawing/2014/main" id="{5DC891F9-1075-45B9-A06C-4216857EFD15}"/>
            </a:ext>
          </a:extLst>
        </xdr:cNvPr>
        <xdr:cNvSpPr txBox="1">
          <a:spLocks noChangeArrowheads="1"/>
        </xdr:cNvSpPr>
      </xdr:nvSpPr>
      <xdr:spPr bwMode="auto">
        <a:xfrm>
          <a:off x="2343150" y="28708350"/>
          <a:ext cx="0" cy="133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119777</xdr:rowOff>
    </xdr:to>
    <xdr:sp macro="" textlink="">
      <xdr:nvSpPr>
        <xdr:cNvPr id="384" name="TextBox 3">
          <a:extLst>
            <a:ext uri="{FF2B5EF4-FFF2-40B4-BE49-F238E27FC236}">
              <a16:creationId xmlns:a16="http://schemas.microsoft.com/office/drawing/2014/main" id="{830B3A12-8A07-4738-BD52-84FCFC043578}"/>
            </a:ext>
          </a:extLst>
        </xdr:cNvPr>
        <xdr:cNvSpPr txBox="1">
          <a:spLocks noChangeArrowheads="1"/>
        </xdr:cNvSpPr>
      </xdr:nvSpPr>
      <xdr:spPr bwMode="auto">
        <a:xfrm>
          <a:off x="2343150" y="28708350"/>
          <a:ext cx="0" cy="135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109617</xdr:rowOff>
    </xdr:to>
    <xdr:sp macro="" textlink="">
      <xdr:nvSpPr>
        <xdr:cNvPr id="385" name="TextBox 3">
          <a:extLst>
            <a:ext uri="{FF2B5EF4-FFF2-40B4-BE49-F238E27FC236}">
              <a16:creationId xmlns:a16="http://schemas.microsoft.com/office/drawing/2014/main" id="{139F2BA3-06F7-4CF3-BF83-8EC2A4E762A7}"/>
            </a:ext>
          </a:extLst>
        </xdr:cNvPr>
        <xdr:cNvSpPr txBox="1">
          <a:spLocks noChangeArrowheads="1"/>
        </xdr:cNvSpPr>
      </xdr:nvSpPr>
      <xdr:spPr bwMode="auto">
        <a:xfrm>
          <a:off x="2343150" y="28708350"/>
          <a:ext cx="0" cy="133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109617</xdr:rowOff>
    </xdr:to>
    <xdr:sp macro="" textlink="">
      <xdr:nvSpPr>
        <xdr:cNvPr id="386" name="TextBox 3">
          <a:extLst>
            <a:ext uri="{FF2B5EF4-FFF2-40B4-BE49-F238E27FC236}">
              <a16:creationId xmlns:a16="http://schemas.microsoft.com/office/drawing/2014/main" id="{D7DBB295-12AC-44DE-9171-F859F88FBA7E}"/>
            </a:ext>
          </a:extLst>
        </xdr:cNvPr>
        <xdr:cNvSpPr txBox="1">
          <a:spLocks noChangeArrowheads="1"/>
        </xdr:cNvSpPr>
      </xdr:nvSpPr>
      <xdr:spPr bwMode="auto">
        <a:xfrm>
          <a:off x="2343150" y="28708350"/>
          <a:ext cx="0" cy="133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117237</xdr:rowOff>
    </xdr:to>
    <xdr:sp macro="" textlink="">
      <xdr:nvSpPr>
        <xdr:cNvPr id="387" name="TextBox 3">
          <a:extLst>
            <a:ext uri="{FF2B5EF4-FFF2-40B4-BE49-F238E27FC236}">
              <a16:creationId xmlns:a16="http://schemas.microsoft.com/office/drawing/2014/main" id="{B08679AA-F8AD-4AF6-9CF2-44881548DDD5}"/>
            </a:ext>
          </a:extLst>
        </xdr:cNvPr>
        <xdr:cNvSpPr txBox="1">
          <a:spLocks noChangeArrowheads="1"/>
        </xdr:cNvSpPr>
      </xdr:nvSpPr>
      <xdr:spPr bwMode="auto">
        <a:xfrm>
          <a:off x="2343150" y="28708350"/>
          <a:ext cx="0" cy="1348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99554</xdr:rowOff>
    </xdr:to>
    <xdr:sp macro="" textlink="">
      <xdr:nvSpPr>
        <xdr:cNvPr id="388" name="TextBox 3">
          <a:extLst>
            <a:ext uri="{FF2B5EF4-FFF2-40B4-BE49-F238E27FC236}">
              <a16:creationId xmlns:a16="http://schemas.microsoft.com/office/drawing/2014/main" id="{BDFC5D06-86B7-4FCF-BA47-36DECBFE0AD6}"/>
            </a:ext>
          </a:extLst>
        </xdr:cNvPr>
        <xdr:cNvSpPr txBox="1">
          <a:spLocks noChangeArrowheads="1"/>
        </xdr:cNvSpPr>
      </xdr:nvSpPr>
      <xdr:spPr bwMode="auto">
        <a:xfrm>
          <a:off x="2343150" y="28708350"/>
          <a:ext cx="0" cy="1327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99554</xdr:rowOff>
    </xdr:to>
    <xdr:sp macro="" textlink="">
      <xdr:nvSpPr>
        <xdr:cNvPr id="389" name="TextBox 3">
          <a:extLst>
            <a:ext uri="{FF2B5EF4-FFF2-40B4-BE49-F238E27FC236}">
              <a16:creationId xmlns:a16="http://schemas.microsoft.com/office/drawing/2014/main" id="{12FFD4FA-98FB-4780-9555-82862EBFC246}"/>
            </a:ext>
          </a:extLst>
        </xdr:cNvPr>
        <xdr:cNvSpPr txBox="1">
          <a:spLocks noChangeArrowheads="1"/>
        </xdr:cNvSpPr>
      </xdr:nvSpPr>
      <xdr:spPr bwMode="auto">
        <a:xfrm>
          <a:off x="2343150" y="28708350"/>
          <a:ext cx="0" cy="1327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99554</xdr:rowOff>
    </xdr:to>
    <xdr:sp macro="" textlink="">
      <xdr:nvSpPr>
        <xdr:cNvPr id="390" name="TextBox 3">
          <a:extLst>
            <a:ext uri="{FF2B5EF4-FFF2-40B4-BE49-F238E27FC236}">
              <a16:creationId xmlns:a16="http://schemas.microsoft.com/office/drawing/2014/main" id="{F97FD9EC-06CC-4B91-8470-CA0D74EA6580}"/>
            </a:ext>
          </a:extLst>
        </xdr:cNvPr>
        <xdr:cNvSpPr txBox="1">
          <a:spLocks noChangeArrowheads="1"/>
        </xdr:cNvSpPr>
      </xdr:nvSpPr>
      <xdr:spPr bwMode="auto">
        <a:xfrm>
          <a:off x="2343150" y="28708350"/>
          <a:ext cx="0" cy="1327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99554</xdr:rowOff>
    </xdr:to>
    <xdr:sp macro="" textlink="">
      <xdr:nvSpPr>
        <xdr:cNvPr id="391" name="TextBox 3">
          <a:extLst>
            <a:ext uri="{FF2B5EF4-FFF2-40B4-BE49-F238E27FC236}">
              <a16:creationId xmlns:a16="http://schemas.microsoft.com/office/drawing/2014/main" id="{AD7E19FC-E082-4C20-B93F-ACB7E5584D24}"/>
            </a:ext>
          </a:extLst>
        </xdr:cNvPr>
        <xdr:cNvSpPr txBox="1">
          <a:spLocks noChangeArrowheads="1"/>
        </xdr:cNvSpPr>
      </xdr:nvSpPr>
      <xdr:spPr bwMode="auto">
        <a:xfrm>
          <a:off x="2343150" y="28708350"/>
          <a:ext cx="0" cy="1327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99554</xdr:rowOff>
    </xdr:to>
    <xdr:sp macro="" textlink="">
      <xdr:nvSpPr>
        <xdr:cNvPr id="392" name="TextBox 3">
          <a:extLst>
            <a:ext uri="{FF2B5EF4-FFF2-40B4-BE49-F238E27FC236}">
              <a16:creationId xmlns:a16="http://schemas.microsoft.com/office/drawing/2014/main" id="{FF664962-093B-4067-BB64-FD5A2B25D980}"/>
            </a:ext>
          </a:extLst>
        </xdr:cNvPr>
        <xdr:cNvSpPr txBox="1">
          <a:spLocks noChangeArrowheads="1"/>
        </xdr:cNvSpPr>
      </xdr:nvSpPr>
      <xdr:spPr bwMode="auto">
        <a:xfrm>
          <a:off x="2343150" y="28708350"/>
          <a:ext cx="0" cy="1327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99554</xdr:rowOff>
    </xdr:to>
    <xdr:sp macro="" textlink="">
      <xdr:nvSpPr>
        <xdr:cNvPr id="393" name="TextBox 3">
          <a:extLst>
            <a:ext uri="{FF2B5EF4-FFF2-40B4-BE49-F238E27FC236}">
              <a16:creationId xmlns:a16="http://schemas.microsoft.com/office/drawing/2014/main" id="{DDF7D0E0-61FF-4E4B-BEAD-D79F38E12552}"/>
            </a:ext>
          </a:extLst>
        </xdr:cNvPr>
        <xdr:cNvSpPr txBox="1">
          <a:spLocks noChangeArrowheads="1"/>
        </xdr:cNvSpPr>
      </xdr:nvSpPr>
      <xdr:spPr bwMode="auto">
        <a:xfrm>
          <a:off x="2343150" y="28708350"/>
          <a:ext cx="0" cy="1327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99554</xdr:rowOff>
    </xdr:to>
    <xdr:sp macro="" textlink="">
      <xdr:nvSpPr>
        <xdr:cNvPr id="394" name="TextBox 3">
          <a:extLst>
            <a:ext uri="{FF2B5EF4-FFF2-40B4-BE49-F238E27FC236}">
              <a16:creationId xmlns:a16="http://schemas.microsoft.com/office/drawing/2014/main" id="{238D566F-006E-4269-B6B2-D76B403F9323}"/>
            </a:ext>
          </a:extLst>
        </xdr:cNvPr>
        <xdr:cNvSpPr txBox="1">
          <a:spLocks noChangeArrowheads="1"/>
        </xdr:cNvSpPr>
      </xdr:nvSpPr>
      <xdr:spPr bwMode="auto">
        <a:xfrm>
          <a:off x="2343150" y="28708350"/>
          <a:ext cx="0" cy="1327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99554</xdr:rowOff>
    </xdr:to>
    <xdr:sp macro="" textlink="">
      <xdr:nvSpPr>
        <xdr:cNvPr id="395" name="TextBox 3">
          <a:extLst>
            <a:ext uri="{FF2B5EF4-FFF2-40B4-BE49-F238E27FC236}">
              <a16:creationId xmlns:a16="http://schemas.microsoft.com/office/drawing/2014/main" id="{95CE37D8-D125-4DCA-88C8-FC45316564EA}"/>
            </a:ext>
          </a:extLst>
        </xdr:cNvPr>
        <xdr:cNvSpPr txBox="1">
          <a:spLocks noChangeArrowheads="1"/>
        </xdr:cNvSpPr>
      </xdr:nvSpPr>
      <xdr:spPr bwMode="auto">
        <a:xfrm>
          <a:off x="2343150" y="28708350"/>
          <a:ext cx="0" cy="1327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99554</xdr:rowOff>
    </xdr:to>
    <xdr:sp macro="" textlink="">
      <xdr:nvSpPr>
        <xdr:cNvPr id="396" name="TextBox 3">
          <a:extLst>
            <a:ext uri="{FF2B5EF4-FFF2-40B4-BE49-F238E27FC236}">
              <a16:creationId xmlns:a16="http://schemas.microsoft.com/office/drawing/2014/main" id="{70078926-C0A8-4A6E-898E-22D85F2820A3}"/>
            </a:ext>
          </a:extLst>
        </xdr:cNvPr>
        <xdr:cNvSpPr txBox="1">
          <a:spLocks noChangeArrowheads="1"/>
        </xdr:cNvSpPr>
      </xdr:nvSpPr>
      <xdr:spPr bwMode="auto">
        <a:xfrm>
          <a:off x="2343150" y="28708350"/>
          <a:ext cx="0" cy="1327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86757</xdr:rowOff>
    </xdr:to>
    <xdr:sp macro="" textlink="">
      <xdr:nvSpPr>
        <xdr:cNvPr id="397" name="TextBox 3">
          <a:extLst>
            <a:ext uri="{FF2B5EF4-FFF2-40B4-BE49-F238E27FC236}">
              <a16:creationId xmlns:a16="http://schemas.microsoft.com/office/drawing/2014/main" id="{E28144C1-FF81-4A7D-83F7-01B4162A2D57}"/>
            </a:ext>
          </a:extLst>
        </xdr:cNvPr>
        <xdr:cNvSpPr txBox="1">
          <a:spLocks noChangeArrowheads="1"/>
        </xdr:cNvSpPr>
      </xdr:nvSpPr>
      <xdr:spPr bwMode="auto">
        <a:xfrm>
          <a:off x="2343150" y="28708350"/>
          <a:ext cx="0" cy="13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99554</xdr:rowOff>
    </xdr:to>
    <xdr:sp macro="" textlink="">
      <xdr:nvSpPr>
        <xdr:cNvPr id="398" name="TextBox 3">
          <a:extLst>
            <a:ext uri="{FF2B5EF4-FFF2-40B4-BE49-F238E27FC236}">
              <a16:creationId xmlns:a16="http://schemas.microsoft.com/office/drawing/2014/main" id="{CFB8B352-01FC-4E06-BB16-BCA3421420E8}"/>
            </a:ext>
          </a:extLst>
        </xdr:cNvPr>
        <xdr:cNvSpPr txBox="1">
          <a:spLocks noChangeArrowheads="1"/>
        </xdr:cNvSpPr>
      </xdr:nvSpPr>
      <xdr:spPr bwMode="auto">
        <a:xfrm>
          <a:off x="2343150" y="28708350"/>
          <a:ext cx="0" cy="1327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86757</xdr:rowOff>
    </xdr:to>
    <xdr:sp macro="" textlink="">
      <xdr:nvSpPr>
        <xdr:cNvPr id="399" name="TextBox 3">
          <a:extLst>
            <a:ext uri="{FF2B5EF4-FFF2-40B4-BE49-F238E27FC236}">
              <a16:creationId xmlns:a16="http://schemas.microsoft.com/office/drawing/2014/main" id="{313A22FC-FEA2-4858-AB3F-F6172DF7B511}"/>
            </a:ext>
          </a:extLst>
        </xdr:cNvPr>
        <xdr:cNvSpPr txBox="1">
          <a:spLocks noChangeArrowheads="1"/>
        </xdr:cNvSpPr>
      </xdr:nvSpPr>
      <xdr:spPr bwMode="auto">
        <a:xfrm>
          <a:off x="2343150" y="28708350"/>
          <a:ext cx="0" cy="13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119777</xdr:rowOff>
    </xdr:to>
    <xdr:sp macro="" textlink="">
      <xdr:nvSpPr>
        <xdr:cNvPr id="400" name="TextBox 3">
          <a:extLst>
            <a:ext uri="{FF2B5EF4-FFF2-40B4-BE49-F238E27FC236}">
              <a16:creationId xmlns:a16="http://schemas.microsoft.com/office/drawing/2014/main" id="{12712811-1748-4E5A-8B88-995ABF0C6D32}"/>
            </a:ext>
          </a:extLst>
        </xdr:cNvPr>
        <xdr:cNvSpPr txBox="1">
          <a:spLocks noChangeArrowheads="1"/>
        </xdr:cNvSpPr>
      </xdr:nvSpPr>
      <xdr:spPr bwMode="auto">
        <a:xfrm>
          <a:off x="2343150" y="28708350"/>
          <a:ext cx="0" cy="135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109617</xdr:rowOff>
    </xdr:to>
    <xdr:sp macro="" textlink="">
      <xdr:nvSpPr>
        <xdr:cNvPr id="401" name="TextBox 3">
          <a:extLst>
            <a:ext uri="{FF2B5EF4-FFF2-40B4-BE49-F238E27FC236}">
              <a16:creationId xmlns:a16="http://schemas.microsoft.com/office/drawing/2014/main" id="{17F6B63A-4035-481B-9B1A-A3AEFA00AE91}"/>
            </a:ext>
          </a:extLst>
        </xdr:cNvPr>
        <xdr:cNvSpPr txBox="1">
          <a:spLocks noChangeArrowheads="1"/>
        </xdr:cNvSpPr>
      </xdr:nvSpPr>
      <xdr:spPr bwMode="auto">
        <a:xfrm>
          <a:off x="2343150" y="28708350"/>
          <a:ext cx="0" cy="133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86757</xdr:rowOff>
    </xdr:to>
    <xdr:sp macro="" textlink="">
      <xdr:nvSpPr>
        <xdr:cNvPr id="402" name="TextBox 3">
          <a:extLst>
            <a:ext uri="{FF2B5EF4-FFF2-40B4-BE49-F238E27FC236}">
              <a16:creationId xmlns:a16="http://schemas.microsoft.com/office/drawing/2014/main" id="{32B7403D-5E1A-4BF2-9F91-08E7187AE1BF}"/>
            </a:ext>
          </a:extLst>
        </xdr:cNvPr>
        <xdr:cNvSpPr txBox="1">
          <a:spLocks noChangeArrowheads="1"/>
        </xdr:cNvSpPr>
      </xdr:nvSpPr>
      <xdr:spPr bwMode="auto">
        <a:xfrm>
          <a:off x="2343150" y="28708350"/>
          <a:ext cx="0" cy="13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86757</xdr:rowOff>
    </xdr:to>
    <xdr:sp macro="" textlink="">
      <xdr:nvSpPr>
        <xdr:cNvPr id="403" name="TextBox 3">
          <a:extLst>
            <a:ext uri="{FF2B5EF4-FFF2-40B4-BE49-F238E27FC236}">
              <a16:creationId xmlns:a16="http://schemas.microsoft.com/office/drawing/2014/main" id="{03953431-B93D-4D41-9CE7-B512F79911DC}"/>
            </a:ext>
          </a:extLst>
        </xdr:cNvPr>
        <xdr:cNvSpPr txBox="1">
          <a:spLocks noChangeArrowheads="1"/>
        </xdr:cNvSpPr>
      </xdr:nvSpPr>
      <xdr:spPr bwMode="auto">
        <a:xfrm>
          <a:off x="2343150" y="28708350"/>
          <a:ext cx="0" cy="13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404" name="TextBox 3">
          <a:extLst>
            <a:ext uri="{FF2B5EF4-FFF2-40B4-BE49-F238E27FC236}">
              <a16:creationId xmlns:a16="http://schemas.microsoft.com/office/drawing/2014/main" id="{AE1A3D8A-4C83-47A5-A343-101A25C13683}"/>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405" name="TextBox 3">
          <a:extLst>
            <a:ext uri="{FF2B5EF4-FFF2-40B4-BE49-F238E27FC236}">
              <a16:creationId xmlns:a16="http://schemas.microsoft.com/office/drawing/2014/main" id="{007C3D65-71B7-401E-B0DB-02967CACF8B1}"/>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109617</xdr:rowOff>
    </xdr:to>
    <xdr:sp macro="" textlink="">
      <xdr:nvSpPr>
        <xdr:cNvPr id="406" name="TextBox 3">
          <a:extLst>
            <a:ext uri="{FF2B5EF4-FFF2-40B4-BE49-F238E27FC236}">
              <a16:creationId xmlns:a16="http://schemas.microsoft.com/office/drawing/2014/main" id="{069F30C4-E30F-49D2-9649-5F38599B1C7B}"/>
            </a:ext>
          </a:extLst>
        </xdr:cNvPr>
        <xdr:cNvSpPr txBox="1">
          <a:spLocks noChangeArrowheads="1"/>
        </xdr:cNvSpPr>
      </xdr:nvSpPr>
      <xdr:spPr bwMode="auto">
        <a:xfrm>
          <a:off x="2343150" y="28708350"/>
          <a:ext cx="0" cy="133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101997</xdr:rowOff>
    </xdr:to>
    <xdr:sp macro="" textlink="">
      <xdr:nvSpPr>
        <xdr:cNvPr id="407" name="TextBox 3">
          <a:extLst>
            <a:ext uri="{FF2B5EF4-FFF2-40B4-BE49-F238E27FC236}">
              <a16:creationId xmlns:a16="http://schemas.microsoft.com/office/drawing/2014/main" id="{2A263D1C-7C29-4557-AD72-F7303323FF9A}"/>
            </a:ext>
          </a:extLst>
        </xdr:cNvPr>
        <xdr:cNvSpPr txBox="1">
          <a:spLocks noChangeArrowheads="1"/>
        </xdr:cNvSpPr>
      </xdr:nvSpPr>
      <xdr:spPr bwMode="auto">
        <a:xfrm>
          <a:off x="2343150" y="28708350"/>
          <a:ext cx="0" cy="1329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109617</xdr:rowOff>
    </xdr:to>
    <xdr:sp macro="" textlink="">
      <xdr:nvSpPr>
        <xdr:cNvPr id="408" name="TextBox 3">
          <a:extLst>
            <a:ext uri="{FF2B5EF4-FFF2-40B4-BE49-F238E27FC236}">
              <a16:creationId xmlns:a16="http://schemas.microsoft.com/office/drawing/2014/main" id="{FB86AC95-373A-4D5D-8A6E-02204E103AB7}"/>
            </a:ext>
          </a:extLst>
        </xdr:cNvPr>
        <xdr:cNvSpPr txBox="1">
          <a:spLocks noChangeArrowheads="1"/>
        </xdr:cNvSpPr>
      </xdr:nvSpPr>
      <xdr:spPr bwMode="auto">
        <a:xfrm>
          <a:off x="2343150" y="28708350"/>
          <a:ext cx="0" cy="133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119777</xdr:rowOff>
    </xdr:to>
    <xdr:sp macro="" textlink="">
      <xdr:nvSpPr>
        <xdr:cNvPr id="409" name="TextBox 3">
          <a:extLst>
            <a:ext uri="{FF2B5EF4-FFF2-40B4-BE49-F238E27FC236}">
              <a16:creationId xmlns:a16="http://schemas.microsoft.com/office/drawing/2014/main" id="{13FDCB8D-8BB6-44AE-8310-7D5918FA9ACD}"/>
            </a:ext>
          </a:extLst>
        </xdr:cNvPr>
        <xdr:cNvSpPr txBox="1">
          <a:spLocks noChangeArrowheads="1"/>
        </xdr:cNvSpPr>
      </xdr:nvSpPr>
      <xdr:spPr bwMode="auto">
        <a:xfrm>
          <a:off x="2343150" y="28708350"/>
          <a:ext cx="0" cy="135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109617</xdr:rowOff>
    </xdr:to>
    <xdr:sp macro="" textlink="">
      <xdr:nvSpPr>
        <xdr:cNvPr id="410" name="TextBox 3">
          <a:extLst>
            <a:ext uri="{FF2B5EF4-FFF2-40B4-BE49-F238E27FC236}">
              <a16:creationId xmlns:a16="http://schemas.microsoft.com/office/drawing/2014/main" id="{59A0EAA0-B9A1-452B-8706-E0A5704C8FD7}"/>
            </a:ext>
          </a:extLst>
        </xdr:cNvPr>
        <xdr:cNvSpPr txBox="1">
          <a:spLocks noChangeArrowheads="1"/>
        </xdr:cNvSpPr>
      </xdr:nvSpPr>
      <xdr:spPr bwMode="auto">
        <a:xfrm>
          <a:off x="2343150" y="28708350"/>
          <a:ext cx="0" cy="133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80</xdr:row>
      <xdr:rowOff>0</xdr:rowOff>
    </xdr:from>
    <xdr:to>
      <xdr:col>2</xdr:col>
      <xdr:colOff>1684020</xdr:colOff>
      <xdr:row>84</xdr:row>
      <xdr:rowOff>109617</xdr:rowOff>
    </xdr:to>
    <xdr:sp macro="" textlink="">
      <xdr:nvSpPr>
        <xdr:cNvPr id="411" name="TextBox 3">
          <a:extLst>
            <a:ext uri="{FF2B5EF4-FFF2-40B4-BE49-F238E27FC236}">
              <a16:creationId xmlns:a16="http://schemas.microsoft.com/office/drawing/2014/main" id="{AA71BCDD-DF4C-4BF2-AD50-928EE2B66050}"/>
            </a:ext>
          </a:extLst>
        </xdr:cNvPr>
        <xdr:cNvSpPr txBox="1">
          <a:spLocks noChangeArrowheads="1"/>
        </xdr:cNvSpPr>
      </xdr:nvSpPr>
      <xdr:spPr bwMode="auto">
        <a:xfrm>
          <a:off x="2343150" y="28708350"/>
          <a:ext cx="0" cy="133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1685925</xdr:colOff>
      <xdr:row>15</xdr:row>
      <xdr:rowOff>0</xdr:rowOff>
    </xdr:from>
    <xdr:ext cx="0" cy="330200"/>
    <xdr:sp macro="" textlink="">
      <xdr:nvSpPr>
        <xdr:cNvPr id="2" name="TextBox 3">
          <a:extLst>
            <a:ext uri="{FF2B5EF4-FFF2-40B4-BE49-F238E27FC236}">
              <a16:creationId xmlns:a16="http://schemas.microsoft.com/office/drawing/2014/main" id="{D8AB5FCF-34D7-43AB-B511-949509C7FDE1}"/>
            </a:ext>
          </a:extLst>
        </xdr:cNvPr>
        <xdr:cNvSpPr txBox="1">
          <a:spLocks noChangeArrowheads="1"/>
        </xdr:cNvSpPr>
      </xdr:nvSpPr>
      <xdr:spPr bwMode="auto">
        <a:xfrm>
          <a:off x="2562225" y="4105275"/>
          <a:ext cx="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30200"/>
    <xdr:sp macro="" textlink="">
      <xdr:nvSpPr>
        <xdr:cNvPr id="3" name="TextBox 3">
          <a:extLst>
            <a:ext uri="{FF2B5EF4-FFF2-40B4-BE49-F238E27FC236}">
              <a16:creationId xmlns:a16="http://schemas.microsoft.com/office/drawing/2014/main" id="{87FEE681-5CEF-4D12-91AB-689C07F98472}"/>
            </a:ext>
          </a:extLst>
        </xdr:cNvPr>
        <xdr:cNvSpPr txBox="1">
          <a:spLocks noChangeArrowheads="1"/>
        </xdr:cNvSpPr>
      </xdr:nvSpPr>
      <xdr:spPr bwMode="auto">
        <a:xfrm>
          <a:off x="2562225" y="4105275"/>
          <a:ext cx="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33375"/>
    <xdr:sp macro="" textlink="">
      <xdr:nvSpPr>
        <xdr:cNvPr id="4" name="TextBox 3">
          <a:extLst>
            <a:ext uri="{FF2B5EF4-FFF2-40B4-BE49-F238E27FC236}">
              <a16:creationId xmlns:a16="http://schemas.microsoft.com/office/drawing/2014/main" id="{1328343A-D6DA-4FBC-A2D8-E961E3C9AE21}"/>
            </a:ext>
          </a:extLst>
        </xdr:cNvPr>
        <xdr:cNvSpPr txBox="1">
          <a:spLocks noChangeArrowheads="1"/>
        </xdr:cNvSpPr>
      </xdr:nvSpPr>
      <xdr:spPr bwMode="auto">
        <a:xfrm>
          <a:off x="2562225" y="4105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33375"/>
    <xdr:sp macro="" textlink="">
      <xdr:nvSpPr>
        <xdr:cNvPr id="5" name="TextBox 3">
          <a:extLst>
            <a:ext uri="{FF2B5EF4-FFF2-40B4-BE49-F238E27FC236}">
              <a16:creationId xmlns:a16="http://schemas.microsoft.com/office/drawing/2014/main" id="{C53B911A-35EC-4EB5-8614-815ACF7BF9ED}"/>
            </a:ext>
          </a:extLst>
        </xdr:cNvPr>
        <xdr:cNvSpPr txBox="1">
          <a:spLocks noChangeArrowheads="1"/>
        </xdr:cNvSpPr>
      </xdr:nvSpPr>
      <xdr:spPr bwMode="auto">
        <a:xfrm>
          <a:off x="2562225" y="4105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33375"/>
    <xdr:sp macro="" textlink="">
      <xdr:nvSpPr>
        <xdr:cNvPr id="6" name="TextBox 3">
          <a:extLst>
            <a:ext uri="{FF2B5EF4-FFF2-40B4-BE49-F238E27FC236}">
              <a16:creationId xmlns:a16="http://schemas.microsoft.com/office/drawing/2014/main" id="{17960F12-A223-46E7-8C71-E966960A8E5D}"/>
            </a:ext>
          </a:extLst>
        </xdr:cNvPr>
        <xdr:cNvSpPr txBox="1">
          <a:spLocks noChangeArrowheads="1"/>
        </xdr:cNvSpPr>
      </xdr:nvSpPr>
      <xdr:spPr bwMode="auto">
        <a:xfrm>
          <a:off x="2562225" y="4105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33375"/>
    <xdr:sp macro="" textlink="">
      <xdr:nvSpPr>
        <xdr:cNvPr id="7" name="TextBox 3">
          <a:extLst>
            <a:ext uri="{FF2B5EF4-FFF2-40B4-BE49-F238E27FC236}">
              <a16:creationId xmlns:a16="http://schemas.microsoft.com/office/drawing/2014/main" id="{3A84168A-A7AA-418E-91BE-3FE53DA17DF4}"/>
            </a:ext>
          </a:extLst>
        </xdr:cNvPr>
        <xdr:cNvSpPr txBox="1">
          <a:spLocks noChangeArrowheads="1"/>
        </xdr:cNvSpPr>
      </xdr:nvSpPr>
      <xdr:spPr bwMode="auto">
        <a:xfrm>
          <a:off x="2562225" y="4105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33375"/>
    <xdr:sp macro="" textlink="">
      <xdr:nvSpPr>
        <xdr:cNvPr id="8" name="TextBox 3">
          <a:extLst>
            <a:ext uri="{FF2B5EF4-FFF2-40B4-BE49-F238E27FC236}">
              <a16:creationId xmlns:a16="http://schemas.microsoft.com/office/drawing/2014/main" id="{0C244461-FF9B-4077-8907-51EC8C20E619}"/>
            </a:ext>
          </a:extLst>
        </xdr:cNvPr>
        <xdr:cNvSpPr txBox="1">
          <a:spLocks noChangeArrowheads="1"/>
        </xdr:cNvSpPr>
      </xdr:nvSpPr>
      <xdr:spPr bwMode="auto">
        <a:xfrm>
          <a:off x="2562225" y="4105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33375"/>
    <xdr:sp macro="" textlink="">
      <xdr:nvSpPr>
        <xdr:cNvPr id="9" name="TextBox 3">
          <a:extLst>
            <a:ext uri="{FF2B5EF4-FFF2-40B4-BE49-F238E27FC236}">
              <a16:creationId xmlns:a16="http://schemas.microsoft.com/office/drawing/2014/main" id="{6469263E-AC37-4A3A-B1A3-1857A9CE3030}"/>
            </a:ext>
          </a:extLst>
        </xdr:cNvPr>
        <xdr:cNvSpPr txBox="1">
          <a:spLocks noChangeArrowheads="1"/>
        </xdr:cNvSpPr>
      </xdr:nvSpPr>
      <xdr:spPr bwMode="auto">
        <a:xfrm>
          <a:off x="2562225" y="4105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33375"/>
    <xdr:sp macro="" textlink="">
      <xdr:nvSpPr>
        <xdr:cNvPr id="10" name="TextBox 3">
          <a:extLst>
            <a:ext uri="{FF2B5EF4-FFF2-40B4-BE49-F238E27FC236}">
              <a16:creationId xmlns:a16="http://schemas.microsoft.com/office/drawing/2014/main" id="{2A0CADAD-07ED-46DE-AE6D-F37A9620160B}"/>
            </a:ext>
          </a:extLst>
        </xdr:cNvPr>
        <xdr:cNvSpPr txBox="1">
          <a:spLocks noChangeArrowheads="1"/>
        </xdr:cNvSpPr>
      </xdr:nvSpPr>
      <xdr:spPr bwMode="auto">
        <a:xfrm>
          <a:off x="2562225" y="4105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27025"/>
    <xdr:sp macro="" textlink="">
      <xdr:nvSpPr>
        <xdr:cNvPr id="11" name="TextBox 3">
          <a:extLst>
            <a:ext uri="{FF2B5EF4-FFF2-40B4-BE49-F238E27FC236}">
              <a16:creationId xmlns:a16="http://schemas.microsoft.com/office/drawing/2014/main" id="{E0695568-E2D9-4394-88C0-D86C40740EE3}"/>
            </a:ext>
          </a:extLst>
        </xdr:cNvPr>
        <xdr:cNvSpPr txBox="1">
          <a:spLocks noChangeArrowheads="1"/>
        </xdr:cNvSpPr>
      </xdr:nvSpPr>
      <xdr:spPr bwMode="auto">
        <a:xfrm>
          <a:off x="2562225" y="4105275"/>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27025"/>
    <xdr:sp macro="" textlink="">
      <xdr:nvSpPr>
        <xdr:cNvPr id="12" name="TextBox 3">
          <a:extLst>
            <a:ext uri="{FF2B5EF4-FFF2-40B4-BE49-F238E27FC236}">
              <a16:creationId xmlns:a16="http://schemas.microsoft.com/office/drawing/2014/main" id="{B380C965-B9AC-4D10-AAA6-3DEFEC6FF8D0}"/>
            </a:ext>
          </a:extLst>
        </xdr:cNvPr>
        <xdr:cNvSpPr txBox="1">
          <a:spLocks noChangeArrowheads="1"/>
        </xdr:cNvSpPr>
      </xdr:nvSpPr>
      <xdr:spPr bwMode="auto">
        <a:xfrm>
          <a:off x="2562225" y="4105275"/>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27025"/>
    <xdr:sp macro="" textlink="">
      <xdr:nvSpPr>
        <xdr:cNvPr id="13" name="TextBox 3">
          <a:extLst>
            <a:ext uri="{FF2B5EF4-FFF2-40B4-BE49-F238E27FC236}">
              <a16:creationId xmlns:a16="http://schemas.microsoft.com/office/drawing/2014/main" id="{EEB5BCFF-E518-4B19-BCD0-B584E949E10F}"/>
            </a:ext>
          </a:extLst>
        </xdr:cNvPr>
        <xdr:cNvSpPr txBox="1">
          <a:spLocks noChangeArrowheads="1"/>
        </xdr:cNvSpPr>
      </xdr:nvSpPr>
      <xdr:spPr bwMode="auto">
        <a:xfrm>
          <a:off x="2562225" y="4105275"/>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27025"/>
    <xdr:sp macro="" textlink="">
      <xdr:nvSpPr>
        <xdr:cNvPr id="14" name="TextBox 3">
          <a:extLst>
            <a:ext uri="{FF2B5EF4-FFF2-40B4-BE49-F238E27FC236}">
              <a16:creationId xmlns:a16="http://schemas.microsoft.com/office/drawing/2014/main" id="{6F301486-A6A4-47F9-935A-00F826BB709F}"/>
            </a:ext>
          </a:extLst>
        </xdr:cNvPr>
        <xdr:cNvSpPr txBox="1">
          <a:spLocks noChangeArrowheads="1"/>
        </xdr:cNvSpPr>
      </xdr:nvSpPr>
      <xdr:spPr bwMode="auto">
        <a:xfrm>
          <a:off x="2562225" y="4105275"/>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30200"/>
    <xdr:sp macro="" textlink="">
      <xdr:nvSpPr>
        <xdr:cNvPr id="15" name="TextBox 3">
          <a:extLst>
            <a:ext uri="{FF2B5EF4-FFF2-40B4-BE49-F238E27FC236}">
              <a16:creationId xmlns:a16="http://schemas.microsoft.com/office/drawing/2014/main" id="{778CD0A8-2949-4550-A809-CE2855C0EF57}"/>
            </a:ext>
          </a:extLst>
        </xdr:cNvPr>
        <xdr:cNvSpPr txBox="1">
          <a:spLocks noChangeArrowheads="1"/>
        </xdr:cNvSpPr>
      </xdr:nvSpPr>
      <xdr:spPr bwMode="auto">
        <a:xfrm>
          <a:off x="2562225" y="4105275"/>
          <a:ext cx="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30200"/>
    <xdr:sp macro="" textlink="">
      <xdr:nvSpPr>
        <xdr:cNvPr id="16" name="TextBox 3">
          <a:extLst>
            <a:ext uri="{FF2B5EF4-FFF2-40B4-BE49-F238E27FC236}">
              <a16:creationId xmlns:a16="http://schemas.microsoft.com/office/drawing/2014/main" id="{3748EBEC-5347-4119-A20B-7D785386B414}"/>
            </a:ext>
          </a:extLst>
        </xdr:cNvPr>
        <xdr:cNvSpPr txBox="1">
          <a:spLocks noChangeArrowheads="1"/>
        </xdr:cNvSpPr>
      </xdr:nvSpPr>
      <xdr:spPr bwMode="auto">
        <a:xfrm>
          <a:off x="2562225" y="4105275"/>
          <a:ext cx="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33375"/>
    <xdr:sp macro="" textlink="">
      <xdr:nvSpPr>
        <xdr:cNvPr id="17" name="TextBox 3">
          <a:extLst>
            <a:ext uri="{FF2B5EF4-FFF2-40B4-BE49-F238E27FC236}">
              <a16:creationId xmlns:a16="http://schemas.microsoft.com/office/drawing/2014/main" id="{FFA62BC4-7B57-47B5-BABF-29C5159129C2}"/>
            </a:ext>
          </a:extLst>
        </xdr:cNvPr>
        <xdr:cNvSpPr txBox="1">
          <a:spLocks noChangeArrowheads="1"/>
        </xdr:cNvSpPr>
      </xdr:nvSpPr>
      <xdr:spPr bwMode="auto">
        <a:xfrm>
          <a:off x="2562225" y="4105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33375"/>
    <xdr:sp macro="" textlink="">
      <xdr:nvSpPr>
        <xdr:cNvPr id="18" name="TextBox 3">
          <a:extLst>
            <a:ext uri="{FF2B5EF4-FFF2-40B4-BE49-F238E27FC236}">
              <a16:creationId xmlns:a16="http://schemas.microsoft.com/office/drawing/2014/main" id="{F3C29437-2924-48A0-8899-6D7A41A4CCB5}"/>
            </a:ext>
          </a:extLst>
        </xdr:cNvPr>
        <xdr:cNvSpPr txBox="1">
          <a:spLocks noChangeArrowheads="1"/>
        </xdr:cNvSpPr>
      </xdr:nvSpPr>
      <xdr:spPr bwMode="auto">
        <a:xfrm>
          <a:off x="2562225" y="4105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33375"/>
    <xdr:sp macro="" textlink="">
      <xdr:nvSpPr>
        <xdr:cNvPr id="19" name="TextBox 3">
          <a:extLst>
            <a:ext uri="{FF2B5EF4-FFF2-40B4-BE49-F238E27FC236}">
              <a16:creationId xmlns:a16="http://schemas.microsoft.com/office/drawing/2014/main" id="{34EAAD3F-41B9-4ACD-B805-73998D2D6E23}"/>
            </a:ext>
          </a:extLst>
        </xdr:cNvPr>
        <xdr:cNvSpPr txBox="1">
          <a:spLocks noChangeArrowheads="1"/>
        </xdr:cNvSpPr>
      </xdr:nvSpPr>
      <xdr:spPr bwMode="auto">
        <a:xfrm>
          <a:off x="2562225" y="4105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33375"/>
    <xdr:sp macro="" textlink="">
      <xdr:nvSpPr>
        <xdr:cNvPr id="20" name="TextBox 3">
          <a:extLst>
            <a:ext uri="{FF2B5EF4-FFF2-40B4-BE49-F238E27FC236}">
              <a16:creationId xmlns:a16="http://schemas.microsoft.com/office/drawing/2014/main" id="{AFC732EE-1276-448B-920D-44C35A8AEB5E}"/>
            </a:ext>
          </a:extLst>
        </xdr:cNvPr>
        <xdr:cNvSpPr txBox="1">
          <a:spLocks noChangeArrowheads="1"/>
        </xdr:cNvSpPr>
      </xdr:nvSpPr>
      <xdr:spPr bwMode="auto">
        <a:xfrm>
          <a:off x="2562225" y="4105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33375"/>
    <xdr:sp macro="" textlink="">
      <xdr:nvSpPr>
        <xdr:cNvPr id="21" name="TextBox 3">
          <a:extLst>
            <a:ext uri="{FF2B5EF4-FFF2-40B4-BE49-F238E27FC236}">
              <a16:creationId xmlns:a16="http://schemas.microsoft.com/office/drawing/2014/main" id="{ECFF6F8D-4BCB-4217-B73B-BC7DE18AF213}"/>
            </a:ext>
          </a:extLst>
        </xdr:cNvPr>
        <xdr:cNvSpPr txBox="1">
          <a:spLocks noChangeArrowheads="1"/>
        </xdr:cNvSpPr>
      </xdr:nvSpPr>
      <xdr:spPr bwMode="auto">
        <a:xfrm>
          <a:off x="2562225" y="4105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33375"/>
    <xdr:sp macro="" textlink="">
      <xdr:nvSpPr>
        <xdr:cNvPr id="22" name="TextBox 3">
          <a:extLst>
            <a:ext uri="{FF2B5EF4-FFF2-40B4-BE49-F238E27FC236}">
              <a16:creationId xmlns:a16="http://schemas.microsoft.com/office/drawing/2014/main" id="{4B50FEB5-650A-4454-99E3-DC7BAE450D82}"/>
            </a:ext>
          </a:extLst>
        </xdr:cNvPr>
        <xdr:cNvSpPr txBox="1">
          <a:spLocks noChangeArrowheads="1"/>
        </xdr:cNvSpPr>
      </xdr:nvSpPr>
      <xdr:spPr bwMode="auto">
        <a:xfrm>
          <a:off x="2562225" y="4105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33375"/>
    <xdr:sp macro="" textlink="">
      <xdr:nvSpPr>
        <xdr:cNvPr id="23" name="TextBox 3">
          <a:extLst>
            <a:ext uri="{FF2B5EF4-FFF2-40B4-BE49-F238E27FC236}">
              <a16:creationId xmlns:a16="http://schemas.microsoft.com/office/drawing/2014/main" id="{0272FE11-33CE-4E68-A537-EC8FCB120AC2}"/>
            </a:ext>
          </a:extLst>
        </xdr:cNvPr>
        <xdr:cNvSpPr txBox="1">
          <a:spLocks noChangeArrowheads="1"/>
        </xdr:cNvSpPr>
      </xdr:nvSpPr>
      <xdr:spPr bwMode="auto">
        <a:xfrm>
          <a:off x="2562225" y="410527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27025"/>
    <xdr:sp macro="" textlink="">
      <xdr:nvSpPr>
        <xdr:cNvPr id="24" name="TextBox 3">
          <a:extLst>
            <a:ext uri="{FF2B5EF4-FFF2-40B4-BE49-F238E27FC236}">
              <a16:creationId xmlns:a16="http://schemas.microsoft.com/office/drawing/2014/main" id="{ACCA240C-9A72-436E-AE80-FC833096AB74}"/>
            </a:ext>
          </a:extLst>
        </xdr:cNvPr>
        <xdr:cNvSpPr txBox="1">
          <a:spLocks noChangeArrowheads="1"/>
        </xdr:cNvSpPr>
      </xdr:nvSpPr>
      <xdr:spPr bwMode="auto">
        <a:xfrm>
          <a:off x="2562225" y="4105275"/>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27025"/>
    <xdr:sp macro="" textlink="">
      <xdr:nvSpPr>
        <xdr:cNvPr id="25" name="TextBox 3">
          <a:extLst>
            <a:ext uri="{FF2B5EF4-FFF2-40B4-BE49-F238E27FC236}">
              <a16:creationId xmlns:a16="http://schemas.microsoft.com/office/drawing/2014/main" id="{8E7603A8-7793-4739-A67E-3517C8600E6B}"/>
            </a:ext>
          </a:extLst>
        </xdr:cNvPr>
        <xdr:cNvSpPr txBox="1">
          <a:spLocks noChangeArrowheads="1"/>
        </xdr:cNvSpPr>
      </xdr:nvSpPr>
      <xdr:spPr bwMode="auto">
        <a:xfrm>
          <a:off x="2562225" y="4105275"/>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27025"/>
    <xdr:sp macro="" textlink="">
      <xdr:nvSpPr>
        <xdr:cNvPr id="26" name="TextBox 3">
          <a:extLst>
            <a:ext uri="{FF2B5EF4-FFF2-40B4-BE49-F238E27FC236}">
              <a16:creationId xmlns:a16="http://schemas.microsoft.com/office/drawing/2014/main" id="{220B2952-F5C5-4226-89C9-9840B58781FA}"/>
            </a:ext>
          </a:extLst>
        </xdr:cNvPr>
        <xdr:cNvSpPr txBox="1">
          <a:spLocks noChangeArrowheads="1"/>
        </xdr:cNvSpPr>
      </xdr:nvSpPr>
      <xdr:spPr bwMode="auto">
        <a:xfrm>
          <a:off x="2562225" y="4105275"/>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27025"/>
    <xdr:sp macro="" textlink="">
      <xdr:nvSpPr>
        <xdr:cNvPr id="27" name="TextBox 3">
          <a:extLst>
            <a:ext uri="{FF2B5EF4-FFF2-40B4-BE49-F238E27FC236}">
              <a16:creationId xmlns:a16="http://schemas.microsoft.com/office/drawing/2014/main" id="{1A8F8698-EBB3-4358-8A32-22363030C7D4}"/>
            </a:ext>
          </a:extLst>
        </xdr:cNvPr>
        <xdr:cNvSpPr txBox="1">
          <a:spLocks noChangeArrowheads="1"/>
        </xdr:cNvSpPr>
      </xdr:nvSpPr>
      <xdr:spPr bwMode="auto">
        <a:xfrm>
          <a:off x="2562225" y="4105275"/>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27025"/>
    <xdr:sp macro="" textlink="">
      <xdr:nvSpPr>
        <xdr:cNvPr id="28" name="TextBox 3">
          <a:extLst>
            <a:ext uri="{FF2B5EF4-FFF2-40B4-BE49-F238E27FC236}">
              <a16:creationId xmlns:a16="http://schemas.microsoft.com/office/drawing/2014/main" id="{9AE60C3E-45D9-4551-8682-A89FB61B43C9}"/>
            </a:ext>
          </a:extLst>
        </xdr:cNvPr>
        <xdr:cNvSpPr txBox="1">
          <a:spLocks noChangeArrowheads="1"/>
        </xdr:cNvSpPr>
      </xdr:nvSpPr>
      <xdr:spPr bwMode="auto">
        <a:xfrm>
          <a:off x="2562225" y="4105275"/>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15</xdr:row>
      <xdr:rowOff>0</xdr:rowOff>
    </xdr:from>
    <xdr:ext cx="0" cy="327025"/>
    <xdr:sp macro="" textlink="">
      <xdr:nvSpPr>
        <xdr:cNvPr id="29" name="TextBox 3">
          <a:extLst>
            <a:ext uri="{FF2B5EF4-FFF2-40B4-BE49-F238E27FC236}">
              <a16:creationId xmlns:a16="http://schemas.microsoft.com/office/drawing/2014/main" id="{36B60794-FE2D-420E-AD68-E3F0B16B9583}"/>
            </a:ext>
          </a:extLst>
        </xdr:cNvPr>
        <xdr:cNvSpPr txBox="1">
          <a:spLocks noChangeArrowheads="1"/>
        </xdr:cNvSpPr>
      </xdr:nvSpPr>
      <xdr:spPr bwMode="auto">
        <a:xfrm>
          <a:off x="2562225" y="4105275"/>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0372"/>
    <xdr:sp macro="" textlink="">
      <xdr:nvSpPr>
        <xdr:cNvPr id="30" name="TextBox 3">
          <a:extLst>
            <a:ext uri="{FF2B5EF4-FFF2-40B4-BE49-F238E27FC236}">
              <a16:creationId xmlns:a16="http://schemas.microsoft.com/office/drawing/2014/main" id="{12E55FD1-293A-4266-B9F8-E6CCE2B84489}"/>
            </a:ext>
          </a:extLst>
        </xdr:cNvPr>
        <xdr:cNvSpPr txBox="1">
          <a:spLocks noChangeArrowheads="1"/>
        </xdr:cNvSpPr>
      </xdr:nvSpPr>
      <xdr:spPr bwMode="auto">
        <a:xfrm>
          <a:off x="2343150"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0847"/>
    <xdr:sp macro="" textlink="">
      <xdr:nvSpPr>
        <xdr:cNvPr id="31" name="TextBox 3">
          <a:extLst>
            <a:ext uri="{FF2B5EF4-FFF2-40B4-BE49-F238E27FC236}">
              <a16:creationId xmlns:a16="http://schemas.microsoft.com/office/drawing/2014/main" id="{6DB537F7-2C68-44C9-B165-200F51636870}"/>
            </a:ext>
          </a:extLst>
        </xdr:cNvPr>
        <xdr:cNvSpPr txBox="1">
          <a:spLocks noChangeArrowheads="1"/>
        </xdr:cNvSpPr>
      </xdr:nvSpPr>
      <xdr:spPr bwMode="auto">
        <a:xfrm>
          <a:off x="2343150" y="13068300"/>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0372"/>
    <xdr:sp macro="" textlink="">
      <xdr:nvSpPr>
        <xdr:cNvPr id="32" name="TextBox 3">
          <a:extLst>
            <a:ext uri="{FF2B5EF4-FFF2-40B4-BE49-F238E27FC236}">
              <a16:creationId xmlns:a16="http://schemas.microsoft.com/office/drawing/2014/main" id="{3BFC2174-F190-4612-B26A-53517EE67DF0}"/>
            </a:ext>
          </a:extLst>
        </xdr:cNvPr>
        <xdr:cNvSpPr txBox="1">
          <a:spLocks noChangeArrowheads="1"/>
        </xdr:cNvSpPr>
      </xdr:nvSpPr>
      <xdr:spPr bwMode="auto">
        <a:xfrm>
          <a:off x="2343150"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0847"/>
    <xdr:sp macro="" textlink="">
      <xdr:nvSpPr>
        <xdr:cNvPr id="33" name="TextBox 3">
          <a:extLst>
            <a:ext uri="{FF2B5EF4-FFF2-40B4-BE49-F238E27FC236}">
              <a16:creationId xmlns:a16="http://schemas.microsoft.com/office/drawing/2014/main" id="{30768168-5435-43C9-AFD8-CBB4667B3BF5}"/>
            </a:ext>
          </a:extLst>
        </xdr:cNvPr>
        <xdr:cNvSpPr txBox="1">
          <a:spLocks noChangeArrowheads="1"/>
        </xdr:cNvSpPr>
      </xdr:nvSpPr>
      <xdr:spPr bwMode="auto">
        <a:xfrm>
          <a:off x="2343150" y="13068300"/>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88215"/>
    <xdr:sp macro="" textlink="">
      <xdr:nvSpPr>
        <xdr:cNvPr id="34" name="TextBox 3">
          <a:extLst>
            <a:ext uri="{FF2B5EF4-FFF2-40B4-BE49-F238E27FC236}">
              <a16:creationId xmlns:a16="http://schemas.microsoft.com/office/drawing/2014/main" id="{B4062C6D-0BBF-4682-A2FF-D98DF1F9F30D}"/>
            </a:ext>
          </a:extLst>
        </xdr:cNvPr>
        <xdr:cNvSpPr txBox="1">
          <a:spLocks noChangeArrowheads="1"/>
        </xdr:cNvSpPr>
      </xdr:nvSpPr>
      <xdr:spPr bwMode="auto">
        <a:xfrm>
          <a:off x="2343150" y="13068300"/>
          <a:ext cx="0" cy="48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88215"/>
    <xdr:sp macro="" textlink="">
      <xdr:nvSpPr>
        <xdr:cNvPr id="35" name="TextBox 3">
          <a:extLst>
            <a:ext uri="{FF2B5EF4-FFF2-40B4-BE49-F238E27FC236}">
              <a16:creationId xmlns:a16="http://schemas.microsoft.com/office/drawing/2014/main" id="{5005892A-6B8C-4376-AC99-A042451221A2}"/>
            </a:ext>
          </a:extLst>
        </xdr:cNvPr>
        <xdr:cNvSpPr txBox="1">
          <a:spLocks noChangeArrowheads="1"/>
        </xdr:cNvSpPr>
      </xdr:nvSpPr>
      <xdr:spPr bwMode="auto">
        <a:xfrm>
          <a:off x="2343150" y="13068300"/>
          <a:ext cx="0" cy="48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4022"/>
    <xdr:sp macro="" textlink="">
      <xdr:nvSpPr>
        <xdr:cNvPr id="36" name="TextBox 3">
          <a:extLst>
            <a:ext uri="{FF2B5EF4-FFF2-40B4-BE49-F238E27FC236}">
              <a16:creationId xmlns:a16="http://schemas.microsoft.com/office/drawing/2014/main" id="{A97DA52C-4481-4DAB-8F52-02201EBC807D}"/>
            </a:ext>
          </a:extLst>
        </xdr:cNvPr>
        <xdr:cNvSpPr txBox="1">
          <a:spLocks noChangeArrowheads="1"/>
        </xdr:cNvSpPr>
      </xdr:nvSpPr>
      <xdr:spPr bwMode="auto">
        <a:xfrm>
          <a:off x="2343150"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37" name="TextBox 3">
          <a:extLst>
            <a:ext uri="{FF2B5EF4-FFF2-40B4-BE49-F238E27FC236}">
              <a16:creationId xmlns:a16="http://schemas.microsoft.com/office/drawing/2014/main" id="{55701438-DA5B-42D3-A54C-8E1E5253F805}"/>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4022"/>
    <xdr:sp macro="" textlink="">
      <xdr:nvSpPr>
        <xdr:cNvPr id="38" name="TextBox 3">
          <a:extLst>
            <a:ext uri="{FF2B5EF4-FFF2-40B4-BE49-F238E27FC236}">
              <a16:creationId xmlns:a16="http://schemas.microsoft.com/office/drawing/2014/main" id="{09059ED9-BB17-435A-850E-36374ACC50A2}"/>
            </a:ext>
          </a:extLst>
        </xdr:cNvPr>
        <xdr:cNvSpPr txBox="1">
          <a:spLocks noChangeArrowheads="1"/>
        </xdr:cNvSpPr>
      </xdr:nvSpPr>
      <xdr:spPr bwMode="auto">
        <a:xfrm>
          <a:off x="2343150"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39" name="TextBox 3">
          <a:extLst>
            <a:ext uri="{FF2B5EF4-FFF2-40B4-BE49-F238E27FC236}">
              <a16:creationId xmlns:a16="http://schemas.microsoft.com/office/drawing/2014/main" id="{9CA0454A-8D67-494D-AB8F-D59945BB90E6}"/>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1390"/>
    <xdr:sp macro="" textlink="">
      <xdr:nvSpPr>
        <xdr:cNvPr id="40" name="TextBox 3">
          <a:extLst>
            <a:ext uri="{FF2B5EF4-FFF2-40B4-BE49-F238E27FC236}">
              <a16:creationId xmlns:a16="http://schemas.microsoft.com/office/drawing/2014/main" id="{1361F8DE-A026-4954-84DE-F38FF4858F5D}"/>
            </a:ext>
          </a:extLst>
        </xdr:cNvPr>
        <xdr:cNvSpPr txBox="1">
          <a:spLocks noChangeArrowheads="1"/>
        </xdr:cNvSpPr>
      </xdr:nvSpPr>
      <xdr:spPr bwMode="auto">
        <a:xfrm>
          <a:off x="2343150"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3547"/>
    <xdr:sp macro="" textlink="">
      <xdr:nvSpPr>
        <xdr:cNvPr id="41" name="TextBox 3">
          <a:extLst>
            <a:ext uri="{FF2B5EF4-FFF2-40B4-BE49-F238E27FC236}">
              <a16:creationId xmlns:a16="http://schemas.microsoft.com/office/drawing/2014/main" id="{2BC4D379-345B-40CC-9A29-82AC77A427E0}"/>
            </a:ext>
          </a:extLst>
        </xdr:cNvPr>
        <xdr:cNvSpPr txBox="1">
          <a:spLocks noChangeArrowheads="1"/>
        </xdr:cNvSpPr>
      </xdr:nvSpPr>
      <xdr:spPr bwMode="auto">
        <a:xfrm>
          <a:off x="2343150" y="13068300"/>
          <a:ext cx="0" cy="463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1390"/>
    <xdr:sp macro="" textlink="">
      <xdr:nvSpPr>
        <xdr:cNvPr id="42" name="TextBox 3">
          <a:extLst>
            <a:ext uri="{FF2B5EF4-FFF2-40B4-BE49-F238E27FC236}">
              <a16:creationId xmlns:a16="http://schemas.microsoft.com/office/drawing/2014/main" id="{AF04E459-50DB-426F-99F6-F72023E5924B}"/>
            </a:ext>
          </a:extLst>
        </xdr:cNvPr>
        <xdr:cNvSpPr txBox="1">
          <a:spLocks noChangeArrowheads="1"/>
        </xdr:cNvSpPr>
      </xdr:nvSpPr>
      <xdr:spPr bwMode="auto">
        <a:xfrm>
          <a:off x="2343150"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3547"/>
    <xdr:sp macro="" textlink="">
      <xdr:nvSpPr>
        <xdr:cNvPr id="43" name="TextBox 3">
          <a:extLst>
            <a:ext uri="{FF2B5EF4-FFF2-40B4-BE49-F238E27FC236}">
              <a16:creationId xmlns:a16="http://schemas.microsoft.com/office/drawing/2014/main" id="{6CC55699-68F0-4FAE-83CA-02EA424DF56D}"/>
            </a:ext>
          </a:extLst>
        </xdr:cNvPr>
        <xdr:cNvSpPr txBox="1">
          <a:spLocks noChangeArrowheads="1"/>
        </xdr:cNvSpPr>
      </xdr:nvSpPr>
      <xdr:spPr bwMode="auto">
        <a:xfrm>
          <a:off x="2343150" y="13068300"/>
          <a:ext cx="0" cy="463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3222"/>
    <xdr:sp macro="" textlink="">
      <xdr:nvSpPr>
        <xdr:cNvPr id="44" name="TextBox 3">
          <a:extLst>
            <a:ext uri="{FF2B5EF4-FFF2-40B4-BE49-F238E27FC236}">
              <a16:creationId xmlns:a16="http://schemas.microsoft.com/office/drawing/2014/main" id="{DB811491-8004-4103-81EE-2F67FAF8270B}"/>
            </a:ext>
          </a:extLst>
        </xdr:cNvPr>
        <xdr:cNvSpPr txBox="1">
          <a:spLocks noChangeArrowheads="1"/>
        </xdr:cNvSpPr>
      </xdr:nvSpPr>
      <xdr:spPr bwMode="auto">
        <a:xfrm>
          <a:off x="2343150"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2747"/>
    <xdr:sp macro="" textlink="">
      <xdr:nvSpPr>
        <xdr:cNvPr id="45" name="TextBox 3">
          <a:extLst>
            <a:ext uri="{FF2B5EF4-FFF2-40B4-BE49-F238E27FC236}">
              <a16:creationId xmlns:a16="http://schemas.microsoft.com/office/drawing/2014/main" id="{D0E28F01-6E26-497B-AA91-BF7E41D00084}"/>
            </a:ext>
          </a:extLst>
        </xdr:cNvPr>
        <xdr:cNvSpPr txBox="1">
          <a:spLocks noChangeArrowheads="1"/>
        </xdr:cNvSpPr>
      </xdr:nvSpPr>
      <xdr:spPr bwMode="auto">
        <a:xfrm>
          <a:off x="2343150" y="13068300"/>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3222"/>
    <xdr:sp macro="" textlink="">
      <xdr:nvSpPr>
        <xdr:cNvPr id="46" name="TextBox 3">
          <a:extLst>
            <a:ext uri="{FF2B5EF4-FFF2-40B4-BE49-F238E27FC236}">
              <a16:creationId xmlns:a16="http://schemas.microsoft.com/office/drawing/2014/main" id="{8DBBC136-5DE8-4DF3-AE90-FDE5214A36AE}"/>
            </a:ext>
          </a:extLst>
        </xdr:cNvPr>
        <xdr:cNvSpPr txBox="1">
          <a:spLocks noChangeArrowheads="1"/>
        </xdr:cNvSpPr>
      </xdr:nvSpPr>
      <xdr:spPr bwMode="auto">
        <a:xfrm>
          <a:off x="2343150"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2747"/>
    <xdr:sp macro="" textlink="">
      <xdr:nvSpPr>
        <xdr:cNvPr id="47" name="TextBox 3">
          <a:extLst>
            <a:ext uri="{FF2B5EF4-FFF2-40B4-BE49-F238E27FC236}">
              <a16:creationId xmlns:a16="http://schemas.microsoft.com/office/drawing/2014/main" id="{B2725B79-7DF2-4835-B7CE-31098689FDFE}"/>
            </a:ext>
          </a:extLst>
        </xdr:cNvPr>
        <xdr:cNvSpPr txBox="1">
          <a:spLocks noChangeArrowheads="1"/>
        </xdr:cNvSpPr>
      </xdr:nvSpPr>
      <xdr:spPr bwMode="auto">
        <a:xfrm>
          <a:off x="2343150" y="13068300"/>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0847"/>
    <xdr:sp macro="" textlink="">
      <xdr:nvSpPr>
        <xdr:cNvPr id="48" name="TextBox 3">
          <a:extLst>
            <a:ext uri="{FF2B5EF4-FFF2-40B4-BE49-F238E27FC236}">
              <a16:creationId xmlns:a16="http://schemas.microsoft.com/office/drawing/2014/main" id="{5EC1F51F-E507-4C2D-AFAB-4C08E30D24F3}"/>
            </a:ext>
          </a:extLst>
        </xdr:cNvPr>
        <xdr:cNvSpPr txBox="1">
          <a:spLocks noChangeArrowheads="1"/>
        </xdr:cNvSpPr>
      </xdr:nvSpPr>
      <xdr:spPr bwMode="auto">
        <a:xfrm>
          <a:off x="2343150" y="13068300"/>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1797"/>
    <xdr:sp macro="" textlink="">
      <xdr:nvSpPr>
        <xdr:cNvPr id="49" name="TextBox 3">
          <a:extLst>
            <a:ext uri="{FF2B5EF4-FFF2-40B4-BE49-F238E27FC236}">
              <a16:creationId xmlns:a16="http://schemas.microsoft.com/office/drawing/2014/main" id="{CB987B34-83A7-49B2-89B2-E84CFF57BD2F}"/>
            </a:ext>
          </a:extLst>
        </xdr:cNvPr>
        <xdr:cNvSpPr txBox="1">
          <a:spLocks noChangeArrowheads="1"/>
        </xdr:cNvSpPr>
      </xdr:nvSpPr>
      <xdr:spPr bwMode="auto">
        <a:xfrm>
          <a:off x="2343150" y="13068300"/>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2747"/>
    <xdr:sp macro="" textlink="">
      <xdr:nvSpPr>
        <xdr:cNvPr id="50" name="TextBox 3">
          <a:extLst>
            <a:ext uri="{FF2B5EF4-FFF2-40B4-BE49-F238E27FC236}">
              <a16:creationId xmlns:a16="http://schemas.microsoft.com/office/drawing/2014/main" id="{6BC0EE96-ABA7-42DA-B06A-EC88C55FFF20}"/>
            </a:ext>
          </a:extLst>
        </xdr:cNvPr>
        <xdr:cNvSpPr txBox="1">
          <a:spLocks noChangeArrowheads="1"/>
        </xdr:cNvSpPr>
      </xdr:nvSpPr>
      <xdr:spPr bwMode="auto">
        <a:xfrm>
          <a:off x="2343150" y="13068300"/>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2747"/>
    <xdr:sp macro="" textlink="">
      <xdr:nvSpPr>
        <xdr:cNvPr id="51" name="TextBox 3">
          <a:extLst>
            <a:ext uri="{FF2B5EF4-FFF2-40B4-BE49-F238E27FC236}">
              <a16:creationId xmlns:a16="http://schemas.microsoft.com/office/drawing/2014/main" id="{2A016C87-3F53-4434-A2ED-D2DB351BBDA1}"/>
            </a:ext>
          </a:extLst>
        </xdr:cNvPr>
        <xdr:cNvSpPr txBox="1">
          <a:spLocks noChangeArrowheads="1"/>
        </xdr:cNvSpPr>
      </xdr:nvSpPr>
      <xdr:spPr bwMode="auto">
        <a:xfrm>
          <a:off x="2343150" y="13068300"/>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2272"/>
    <xdr:sp macro="" textlink="">
      <xdr:nvSpPr>
        <xdr:cNvPr id="52" name="TextBox 3">
          <a:extLst>
            <a:ext uri="{FF2B5EF4-FFF2-40B4-BE49-F238E27FC236}">
              <a16:creationId xmlns:a16="http://schemas.microsoft.com/office/drawing/2014/main" id="{CAD6545A-198C-415B-A322-AF1F9E2601CB}"/>
            </a:ext>
          </a:extLst>
        </xdr:cNvPr>
        <xdr:cNvSpPr txBox="1">
          <a:spLocks noChangeArrowheads="1"/>
        </xdr:cNvSpPr>
      </xdr:nvSpPr>
      <xdr:spPr bwMode="auto">
        <a:xfrm>
          <a:off x="2343150"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2272"/>
    <xdr:sp macro="" textlink="">
      <xdr:nvSpPr>
        <xdr:cNvPr id="53" name="TextBox 3">
          <a:extLst>
            <a:ext uri="{FF2B5EF4-FFF2-40B4-BE49-F238E27FC236}">
              <a16:creationId xmlns:a16="http://schemas.microsoft.com/office/drawing/2014/main" id="{5C3A6AFF-953E-4EFF-8315-8A23DAB7BC91}"/>
            </a:ext>
          </a:extLst>
        </xdr:cNvPr>
        <xdr:cNvSpPr txBox="1">
          <a:spLocks noChangeArrowheads="1"/>
        </xdr:cNvSpPr>
      </xdr:nvSpPr>
      <xdr:spPr bwMode="auto">
        <a:xfrm>
          <a:off x="2343150"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1797"/>
    <xdr:sp macro="" textlink="">
      <xdr:nvSpPr>
        <xdr:cNvPr id="54" name="TextBox 3">
          <a:extLst>
            <a:ext uri="{FF2B5EF4-FFF2-40B4-BE49-F238E27FC236}">
              <a16:creationId xmlns:a16="http://schemas.microsoft.com/office/drawing/2014/main" id="{8D80703F-B962-44AF-9FA3-6FEACCCC0C27}"/>
            </a:ext>
          </a:extLst>
        </xdr:cNvPr>
        <xdr:cNvSpPr txBox="1">
          <a:spLocks noChangeArrowheads="1"/>
        </xdr:cNvSpPr>
      </xdr:nvSpPr>
      <xdr:spPr bwMode="auto">
        <a:xfrm>
          <a:off x="2343150" y="13068300"/>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2272"/>
    <xdr:sp macro="" textlink="">
      <xdr:nvSpPr>
        <xdr:cNvPr id="55" name="TextBox 3">
          <a:extLst>
            <a:ext uri="{FF2B5EF4-FFF2-40B4-BE49-F238E27FC236}">
              <a16:creationId xmlns:a16="http://schemas.microsoft.com/office/drawing/2014/main" id="{A671B42A-EF94-49C9-B030-205FF27D1930}"/>
            </a:ext>
          </a:extLst>
        </xdr:cNvPr>
        <xdr:cNvSpPr txBox="1">
          <a:spLocks noChangeArrowheads="1"/>
        </xdr:cNvSpPr>
      </xdr:nvSpPr>
      <xdr:spPr bwMode="auto">
        <a:xfrm>
          <a:off x="2343150"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1797"/>
    <xdr:sp macro="" textlink="">
      <xdr:nvSpPr>
        <xdr:cNvPr id="56" name="TextBox 3">
          <a:extLst>
            <a:ext uri="{FF2B5EF4-FFF2-40B4-BE49-F238E27FC236}">
              <a16:creationId xmlns:a16="http://schemas.microsoft.com/office/drawing/2014/main" id="{A42B5640-202E-48C3-9FE6-4E33548CFC4F}"/>
            </a:ext>
          </a:extLst>
        </xdr:cNvPr>
        <xdr:cNvSpPr txBox="1">
          <a:spLocks noChangeArrowheads="1"/>
        </xdr:cNvSpPr>
      </xdr:nvSpPr>
      <xdr:spPr bwMode="auto">
        <a:xfrm>
          <a:off x="2343150" y="13068300"/>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88215"/>
    <xdr:sp macro="" textlink="">
      <xdr:nvSpPr>
        <xdr:cNvPr id="57" name="TextBox 3">
          <a:extLst>
            <a:ext uri="{FF2B5EF4-FFF2-40B4-BE49-F238E27FC236}">
              <a16:creationId xmlns:a16="http://schemas.microsoft.com/office/drawing/2014/main" id="{1F991F34-C529-49F0-94F4-823520E5CB1D}"/>
            </a:ext>
          </a:extLst>
        </xdr:cNvPr>
        <xdr:cNvSpPr txBox="1">
          <a:spLocks noChangeArrowheads="1"/>
        </xdr:cNvSpPr>
      </xdr:nvSpPr>
      <xdr:spPr bwMode="auto">
        <a:xfrm>
          <a:off x="2343150" y="13068300"/>
          <a:ext cx="0" cy="48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0847"/>
    <xdr:sp macro="" textlink="">
      <xdr:nvSpPr>
        <xdr:cNvPr id="58" name="TextBox 3">
          <a:extLst>
            <a:ext uri="{FF2B5EF4-FFF2-40B4-BE49-F238E27FC236}">
              <a16:creationId xmlns:a16="http://schemas.microsoft.com/office/drawing/2014/main" id="{6A8D8E4A-AD7E-4352-B5E1-130028225FFB}"/>
            </a:ext>
          </a:extLst>
        </xdr:cNvPr>
        <xdr:cNvSpPr txBox="1">
          <a:spLocks noChangeArrowheads="1"/>
        </xdr:cNvSpPr>
      </xdr:nvSpPr>
      <xdr:spPr bwMode="auto">
        <a:xfrm>
          <a:off x="2343150" y="13068300"/>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1797"/>
    <xdr:sp macro="" textlink="">
      <xdr:nvSpPr>
        <xdr:cNvPr id="59" name="TextBox 3">
          <a:extLst>
            <a:ext uri="{FF2B5EF4-FFF2-40B4-BE49-F238E27FC236}">
              <a16:creationId xmlns:a16="http://schemas.microsoft.com/office/drawing/2014/main" id="{6BEF4756-ED02-44FD-A8A9-16B1AA13F96C}"/>
            </a:ext>
          </a:extLst>
        </xdr:cNvPr>
        <xdr:cNvSpPr txBox="1">
          <a:spLocks noChangeArrowheads="1"/>
        </xdr:cNvSpPr>
      </xdr:nvSpPr>
      <xdr:spPr bwMode="auto">
        <a:xfrm>
          <a:off x="2343150" y="13068300"/>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1797"/>
    <xdr:sp macro="" textlink="">
      <xdr:nvSpPr>
        <xdr:cNvPr id="60" name="TextBox 3">
          <a:extLst>
            <a:ext uri="{FF2B5EF4-FFF2-40B4-BE49-F238E27FC236}">
              <a16:creationId xmlns:a16="http://schemas.microsoft.com/office/drawing/2014/main" id="{284AE515-37DB-448E-BC47-4B7999DBFBDD}"/>
            </a:ext>
          </a:extLst>
        </xdr:cNvPr>
        <xdr:cNvSpPr txBox="1">
          <a:spLocks noChangeArrowheads="1"/>
        </xdr:cNvSpPr>
      </xdr:nvSpPr>
      <xdr:spPr bwMode="auto">
        <a:xfrm>
          <a:off x="2343150" y="13068300"/>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1322"/>
    <xdr:sp macro="" textlink="">
      <xdr:nvSpPr>
        <xdr:cNvPr id="61" name="TextBox 3">
          <a:extLst>
            <a:ext uri="{FF2B5EF4-FFF2-40B4-BE49-F238E27FC236}">
              <a16:creationId xmlns:a16="http://schemas.microsoft.com/office/drawing/2014/main" id="{C21126FC-708C-4DEE-B368-B9729B87CCD7}"/>
            </a:ext>
          </a:extLst>
        </xdr:cNvPr>
        <xdr:cNvSpPr txBox="1">
          <a:spLocks noChangeArrowheads="1"/>
        </xdr:cNvSpPr>
      </xdr:nvSpPr>
      <xdr:spPr bwMode="auto">
        <a:xfrm>
          <a:off x="2343150"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62" name="Text Box 22">
          <a:extLst>
            <a:ext uri="{FF2B5EF4-FFF2-40B4-BE49-F238E27FC236}">
              <a16:creationId xmlns:a16="http://schemas.microsoft.com/office/drawing/2014/main" id="{54342F5B-2462-4027-BC95-54FB5897E9BB}"/>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63" name="Text Box 23">
          <a:extLst>
            <a:ext uri="{FF2B5EF4-FFF2-40B4-BE49-F238E27FC236}">
              <a16:creationId xmlns:a16="http://schemas.microsoft.com/office/drawing/2014/main" id="{25BBD77C-509B-4E8E-B603-7DF6FDBF37E6}"/>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64" name="Text Box 24">
          <a:extLst>
            <a:ext uri="{FF2B5EF4-FFF2-40B4-BE49-F238E27FC236}">
              <a16:creationId xmlns:a16="http://schemas.microsoft.com/office/drawing/2014/main" id="{C55B4B4D-5847-4FA3-9504-94A7D9E4CC8F}"/>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65" name="Text Box 25">
          <a:extLst>
            <a:ext uri="{FF2B5EF4-FFF2-40B4-BE49-F238E27FC236}">
              <a16:creationId xmlns:a16="http://schemas.microsoft.com/office/drawing/2014/main" id="{BD52E2EB-BBE1-445C-9168-B524B79B430A}"/>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66" name="Text Box 26">
          <a:extLst>
            <a:ext uri="{FF2B5EF4-FFF2-40B4-BE49-F238E27FC236}">
              <a16:creationId xmlns:a16="http://schemas.microsoft.com/office/drawing/2014/main" id="{9CCDF53D-B296-4D03-93F1-09DA1E95CF02}"/>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67" name="Text Box 27">
          <a:extLst>
            <a:ext uri="{FF2B5EF4-FFF2-40B4-BE49-F238E27FC236}">
              <a16:creationId xmlns:a16="http://schemas.microsoft.com/office/drawing/2014/main" id="{76CD5873-A66F-4657-A799-43129F070712}"/>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68" name="Text Box 28">
          <a:extLst>
            <a:ext uri="{FF2B5EF4-FFF2-40B4-BE49-F238E27FC236}">
              <a16:creationId xmlns:a16="http://schemas.microsoft.com/office/drawing/2014/main" id="{8F1A485A-805A-4818-A00F-0378ED75297C}"/>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69" name="Text Box 29">
          <a:extLst>
            <a:ext uri="{FF2B5EF4-FFF2-40B4-BE49-F238E27FC236}">
              <a16:creationId xmlns:a16="http://schemas.microsoft.com/office/drawing/2014/main" id="{190F0B00-EE90-4A34-BC36-5D92BFBBADEF}"/>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70" name="Text Box 14">
          <a:extLst>
            <a:ext uri="{FF2B5EF4-FFF2-40B4-BE49-F238E27FC236}">
              <a16:creationId xmlns:a16="http://schemas.microsoft.com/office/drawing/2014/main" id="{8A3B4451-6E05-4338-A667-5FFACFEAA9FD}"/>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71" name="Text Box 15">
          <a:extLst>
            <a:ext uri="{FF2B5EF4-FFF2-40B4-BE49-F238E27FC236}">
              <a16:creationId xmlns:a16="http://schemas.microsoft.com/office/drawing/2014/main" id="{B64D66E4-FE16-4AEB-98DD-C087BFF16E8E}"/>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72" name="Text Box 16">
          <a:extLst>
            <a:ext uri="{FF2B5EF4-FFF2-40B4-BE49-F238E27FC236}">
              <a16:creationId xmlns:a16="http://schemas.microsoft.com/office/drawing/2014/main" id="{B323BC2D-7581-4E97-AD5D-E01EA85A23EF}"/>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73" name="Text Box 17">
          <a:extLst>
            <a:ext uri="{FF2B5EF4-FFF2-40B4-BE49-F238E27FC236}">
              <a16:creationId xmlns:a16="http://schemas.microsoft.com/office/drawing/2014/main" id="{ADE5D241-3CE0-464A-AD23-E764CF38BC76}"/>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74" name="Text Box 18">
          <a:extLst>
            <a:ext uri="{FF2B5EF4-FFF2-40B4-BE49-F238E27FC236}">
              <a16:creationId xmlns:a16="http://schemas.microsoft.com/office/drawing/2014/main" id="{1BEE17B4-E078-4C74-8D34-EA12A52CB654}"/>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75" name="Text Box 19">
          <a:extLst>
            <a:ext uri="{FF2B5EF4-FFF2-40B4-BE49-F238E27FC236}">
              <a16:creationId xmlns:a16="http://schemas.microsoft.com/office/drawing/2014/main" id="{0A1BEAB1-A968-4AFF-AF91-5F0A8621B93F}"/>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76" name="Text Box 20">
          <a:extLst>
            <a:ext uri="{FF2B5EF4-FFF2-40B4-BE49-F238E27FC236}">
              <a16:creationId xmlns:a16="http://schemas.microsoft.com/office/drawing/2014/main" id="{2C95EC0F-7203-48E3-B6B6-1B2C386B066E}"/>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77" name="Text Box 21">
          <a:extLst>
            <a:ext uri="{FF2B5EF4-FFF2-40B4-BE49-F238E27FC236}">
              <a16:creationId xmlns:a16="http://schemas.microsoft.com/office/drawing/2014/main" id="{5AB45FCA-3715-4EEE-8C92-5112DE7EB9BE}"/>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78" name="Text Box 14">
          <a:extLst>
            <a:ext uri="{FF2B5EF4-FFF2-40B4-BE49-F238E27FC236}">
              <a16:creationId xmlns:a16="http://schemas.microsoft.com/office/drawing/2014/main" id="{5431C9A2-ACBF-490F-8DFC-32A3D90EE661}"/>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79" name="Text Box 15">
          <a:extLst>
            <a:ext uri="{FF2B5EF4-FFF2-40B4-BE49-F238E27FC236}">
              <a16:creationId xmlns:a16="http://schemas.microsoft.com/office/drawing/2014/main" id="{55D1CAF7-6E44-4983-873E-06C590CDFE1F}"/>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80" name="Text Box 16">
          <a:extLst>
            <a:ext uri="{FF2B5EF4-FFF2-40B4-BE49-F238E27FC236}">
              <a16:creationId xmlns:a16="http://schemas.microsoft.com/office/drawing/2014/main" id="{703E6777-B195-445C-8FD0-0294A2812055}"/>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81" name="Text Box 17">
          <a:extLst>
            <a:ext uri="{FF2B5EF4-FFF2-40B4-BE49-F238E27FC236}">
              <a16:creationId xmlns:a16="http://schemas.microsoft.com/office/drawing/2014/main" id="{B9FE3F36-AE5B-4A8C-A893-9A06B3F8FAD1}"/>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82" name="Text Box 18">
          <a:extLst>
            <a:ext uri="{FF2B5EF4-FFF2-40B4-BE49-F238E27FC236}">
              <a16:creationId xmlns:a16="http://schemas.microsoft.com/office/drawing/2014/main" id="{9C6909ED-2462-4BB0-93A0-79C766150E11}"/>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83" name="Text Box 19">
          <a:extLst>
            <a:ext uri="{FF2B5EF4-FFF2-40B4-BE49-F238E27FC236}">
              <a16:creationId xmlns:a16="http://schemas.microsoft.com/office/drawing/2014/main" id="{7F3FCC87-672A-4C02-B709-695EC0DCD62C}"/>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84" name="Text Box 20">
          <a:extLst>
            <a:ext uri="{FF2B5EF4-FFF2-40B4-BE49-F238E27FC236}">
              <a16:creationId xmlns:a16="http://schemas.microsoft.com/office/drawing/2014/main" id="{54BDC703-E541-4A36-B5C7-46143624A492}"/>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85" name="Text Box 21">
          <a:extLst>
            <a:ext uri="{FF2B5EF4-FFF2-40B4-BE49-F238E27FC236}">
              <a16:creationId xmlns:a16="http://schemas.microsoft.com/office/drawing/2014/main" id="{62A2667C-72E8-4327-BB79-31FEAA1486B9}"/>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86" name="Text Box 22">
          <a:extLst>
            <a:ext uri="{FF2B5EF4-FFF2-40B4-BE49-F238E27FC236}">
              <a16:creationId xmlns:a16="http://schemas.microsoft.com/office/drawing/2014/main" id="{7645393F-AC69-4602-AE23-E4E0311EDAD0}"/>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87" name="Text Box 23">
          <a:extLst>
            <a:ext uri="{FF2B5EF4-FFF2-40B4-BE49-F238E27FC236}">
              <a16:creationId xmlns:a16="http://schemas.microsoft.com/office/drawing/2014/main" id="{F9E86F4B-78BF-43B6-B1FF-B88AA0E50F9C}"/>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88" name="Text Box 24">
          <a:extLst>
            <a:ext uri="{FF2B5EF4-FFF2-40B4-BE49-F238E27FC236}">
              <a16:creationId xmlns:a16="http://schemas.microsoft.com/office/drawing/2014/main" id="{1A41C50A-97D6-4A02-B666-DEF71C1B578F}"/>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89" name="Text Box 25">
          <a:extLst>
            <a:ext uri="{FF2B5EF4-FFF2-40B4-BE49-F238E27FC236}">
              <a16:creationId xmlns:a16="http://schemas.microsoft.com/office/drawing/2014/main" id="{D3F94B95-00A5-41B5-92DB-B5AF2F6D99A2}"/>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90" name="Text Box 26">
          <a:extLst>
            <a:ext uri="{FF2B5EF4-FFF2-40B4-BE49-F238E27FC236}">
              <a16:creationId xmlns:a16="http://schemas.microsoft.com/office/drawing/2014/main" id="{F795BE24-4D03-4EB1-84A5-73B9C71CBFE6}"/>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91" name="Text Box 27">
          <a:extLst>
            <a:ext uri="{FF2B5EF4-FFF2-40B4-BE49-F238E27FC236}">
              <a16:creationId xmlns:a16="http://schemas.microsoft.com/office/drawing/2014/main" id="{A6B48B43-B094-4799-9C26-81DA0508F4EB}"/>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92" name="Text Box 28">
          <a:extLst>
            <a:ext uri="{FF2B5EF4-FFF2-40B4-BE49-F238E27FC236}">
              <a16:creationId xmlns:a16="http://schemas.microsoft.com/office/drawing/2014/main" id="{EFBA26B8-8518-499D-AE96-7DD6F22363D1}"/>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93" name="Text Box 29">
          <a:extLst>
            <a:ext uri="{FF2B5EF4-FFF2-40B4-BE49-F238E27FC236}">
              <a16:creationId xmlns:a16="http://schemas.microsoft.com/office/drawing/2014/main" id="{2188DCCF-DF29-4989-AE2D-915C177E9F46}"/>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94" name="Text Box 14">
          <a:extLst>
            <a:ext uri="{FF2B5EF4-FFF2-40B4-BE49-F238E27FC236}">
              <a16:creationId xmlns:a16="http://schemas.microsoft.com/office/drawing/2014/main" id="{081F9141-6D1D-404B-9156-0C4D1D7EE32A}"/>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95" name="Text Box 15">
          <a:extLst>
            <a:ext uri="{FF2B5EF4-FFF2-40B4-BE49-F238E27FC236}">
              <a16:creationId xmlns:a16="http://schemas.microsoft.com/office/drawing/2014/main" id="{A06E6E51-BAF6-498D-846A-9610C665D663}"/>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96" name="Text Box 16">
          <a:extLst>
            <a:ext uri="{FF2B5EF4-FFF2-40B4-BE49-F238E27FC236}">
              <a16:creationId xmlns:a16="http://schemas.microsoft.com/office/drawing/2014/main" id="{525665D3-359B-462D-86E9-65F161F6159E}"/>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97" name="Text Box 17">
          <a:extLst>
            <a:ext uri="{FF2B5EF4-FFF2-40B4-BE49-F238E27FC236}">
              <a16:creationId xmlns:a16="http://schemas.microsoft.com/office/drawing/2014/main" id="{C63D4D88-2683-4E96-923C-376D53221FFE}"/>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98" name="Text Box 18">
          <a:extLst>
            <a:ext uri="{FF2B5EF4-FFF2-40B4-BE49-F238E27FC236}">
              <a16:creationId xmlns:a16="http://schemas.microsoft.com/office/drawing/2014/main" id="{EAEE45AC-929E-4666-AF2F-98DF6CE1B2AF}"/>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99" name="Text Box 19">
          <a:extLst>
            <a:ext uri="{FF2B5EF4-FFF2-40B4-BE49-F238E27FC236}">
              <a16:creationId xmlns:a16="http://schemas.microsoft.com/office/drawing/2014/main" id="{F4FCE4CC-2952-40B6-BBA6-D6CE4385FF66}"/>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00" name="Text Box 20">
          <a:extLst>
            <a:ext uri="{FF2B5EF4-FFF2-40B4-BE49-F238E27FC236}">
              <a16:creationId xmlns:a16="http://schemas.microsoft.com/office/drawing/2014/main" id="{771C9EBA-4F1A-41E5-B442-4D8D8605812B}"/>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01" name="Text Box 21">
          <a:extLst>
            <a:ext uri="{FF2B5EF4-FFF2-40B4-BE49-F238E27FC236}">
              <a16:creationId xmlns:a16="http://schemas.microsoft.com/office/drawing/2014/main" id="{76D81B8F-49F5-488C-BD97-FF824A9B382A}"/>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02" name="Text Box 14">
          <a:extLst>
            <a:ext uri="{FF2B5EF4-FFF2-40B4-BE49-F238E27FC236}">
              <a16:creationId xmlns:a16="http://schemas.microsoft.com/office/drawing/2014/main" id="{A9981D96-3AE4-4AB7-864C-E9A808D95FB0}"/>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03" name="Text Box 15">
          <a:extLst>
            <a:ext uri="{FF2B5EF4-FFF2-40B4-BE49-F238E27FC236}">
              <a16:creationId xmlns:a16="http://schemas.microsoft.com/office/drawing/2014/main" id="{8D17AB97-E196-42B9-85DF-EFC24BCCA734}"/>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04" name="Text Box 16">
          <a:extLst>
            <a:ext uri="{FF2B5EF4-FFF2-40B4-BE49-F238E27FC236}">
              <a16:creationId xmlns:a16="http://schemas.microsoft.com/office/drawing/2014/main" id="{835DB82E-CACF-4EE7-A836-56277F736DD7}"/>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05" name="Text Box 17">
          <a:extLst>
            <a:ext uri="{FF2B5EF4-FFF2-40B4-BE49-F238E27FC236}">
              <a16:creationId xmlns:a16="http://schemas.microsoft.com/office/drawing/2014/main" id="{ECEFDFF9-A7C3-45BE-9F54-56D49E62F6D1}"/>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06" name="Text Box 18">
          <a:extLst>
            <a:ext uri="{FF2B5EF4-FFF2-40B4-BE49-F238E27FC236}">
              <a16:creationId xmlns:a16="http://schemas.microsoft.com/office/drawing/2014/main" id="{91092329-E750-4024-963B-D622B44988F6}"/>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07" name="Text Box 19">
          <a:extLst>
            <a:ext uri="{FF2B5EF4-FFF2-40B4-BE49-F238E27FC236}">
              <a16:creationId xmlns:a16="http://schemas.microsoft.com/office/drawing/2014/main" id="{226A23E0-E590-499F-BF58-F16EDE8D6BA2}"/>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08" name="Text Box 20">
          <a:extLst>
            <a:ext uri="{FF2B5EF4-FFF2-40B4-BE49-F238E27FC236}">
              <a16:creationId xmlns:a16="http://schemas.microsoft.com/office/drawing/2014/main" id="{B23AA5DB-093A-4378-A8BC-1FE674EACA30}"/>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09" name="Text Box 21">
          <a:extLst>
            <a:ext uri="{FF2B5EF4-FFF2-40B4-BE49-F238E27FC236}">
              <a16:creationId xmlns:a16="http://schemas.microsoft.com/office/drawing/2014/main" id="{74CC097A-EFC0-42A9-8A60-60E9EEF24A2E}"/>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10" name="Text Box 22">
          <a:extLst>
            <a:ext uri="{FF2B5EF4-FFF2-40B4-BE49-F238E27FC236}">
              <a16:creationId xmlns:a16="http://schemas.microsoft.com/office/drawing/2014/main" id="{473F4AF9-017A-46F6-BDCB-419B3A33AB23}"/>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11" name="Text Box 23">
          <a:extLst>
            <a:ext uri="{FF2B5EF4-FFF2-40B4-BE49-F238E27FC236}">
              <a16:creationId xmlns:a16="http://schemas.microsoft.com/office/drawing/2014/main" id="{D8A3C1B6-B5B2-46C5-BA33-0D5D30BD1D15}"/>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12" name="Text Box 24">
          <a:extLst>
            <a:ext uri="{FF2B5EF4-FFF2-40B4-BE49-F238E27FC236}">
              <a16:creationId xmlns:a16="http://schemas.microsoft.com/office/drawing/2014/main" id="{7DE2AD0B-9576-4CB2-9420-220D6EAECBDB}"/>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13" name="Text Box 25">
          <a:extLst>
            <a:ext uri="{FF2B5EF4-FFF2-40B4-BE49-F238E27FC236}">
              <a16:creationId xmlns:a16="http://schemas.microsoft.com/office/drawing/2014/main" id="{07262048-7028-4F28-B3B7-4532B531C20F}"/>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14" name="Text Box 26">
          <a:extLst>
            <a:ext uri="{FF2B5EF4-FFF2-40B4-BE49-F238E27FC236}">
              <a16:creationId xmlns:a16="http://schemas.microsoft.com/office/drawing/2014/main" id="{8EF6D321-8C54-455A-B910-5AB0BCC03137}"/>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15" name="Text Box 27">
          <a:extLst>
            <a:ext uri="{FF2B5EF4-FFF2-40B4-BE49-F238E27FC236}">
              <a16:creationId xmlns:a16="http://schemas.microsoft.com/office/drawing/2014/main" id="{62501220-133E-4A23-A683-CC00F5789643}"/>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16" name="Text Box 28">
          <a:extLst>
            <a:ext uri="{FF2B5EF4-FFF2-40B4-BE49-F238E27FC236}">
              <a16:creationId xmlns:a16="http://schemas.microsoft.com/office/drawing/2014/main" id="{3329E04E-6562-470A-93CC-F3E1A0DADAEF}"/>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17" name="Text Box 29">
          <a:extLst>
            <a:ext uri="{FF2B5EF4-FFF2-40B4-BE49-F238E27FC236}">
              <a16:creationId xmlns:a16="http://schemas.microsoft.com/office/drawing/2014/main" id="{7E290AD3-DCBB-491A-96BA-ABF174A1D81C}"/>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18" name="Text Box 14">
          <a:extLst>
            <a:ext uri="{FF2B5EF4-FFF2-40B4-BE49-F238E27FC236}">
              <a16:creationId xmlns:a16="http://schemas.microsoft.com/office/drawing/2014/main" id="{31BBB3E2-6390-4591-9264-613FEE7ADA92}"/>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19" name="Text Box 15">
          <a:extLst>
            <a:ext uri="{FF2B5EF4-FFF2-40B4-BE49-F238E27FC236}">
              <a16:creationId xmlns:a16="http://schemas.microsoft.com/office/drawing/2014/main" id="{84C3F7C7-DB21-4C6E-93F3-8811D5771465}"/>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20" name="Text Box 16">
          <a:extLst>
            <a:ext uri="{FF2B5EF4-FFF2-40B4-BE49-F238E27FC236}">
              <a16:creationId xmlns:a16="http://schemas.microsoft.com/office/drawing/2014/main" id="{696A4B1C-3334-4D71-B9B5-8BE4159648F4}"/>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21" name="Text Box 17">
          <a:extLst>
            <a:ext uri="{FF2B5EF4-FFF2-40B4-BE49-F238E27FC236}">
              <a16:creationId xmlns:a16="http://schemas.microsoft.com/office/drawing/2014/main" id="{49B6BEE1-454A-4A96-AE71-95CC011A1002}"/>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22" name="Text Box 18">
          <a:extLst>
            <a:ext uri="{FF2B5EF4-FFF2-40B4-BE49-F238E27FC236}">
              <a16:creationId xmlns:a16="http://schemas.microsoft.com/office/drawing/2014/main" id="{868C994D-1385-45E5-A494-54050403BE5D}"/>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23" name="Text Box 19">
          <a:extLst>
            <a:ext uri="{FF2B5EF4-FFF2-40B4-BE49-F238E27FC236}">
              <a16:creationId xmlns:a16="http://schemas.microsoft.com/office/drawing/2014/main" id="{C6893DB5-FDB3-47AA-B1AA-0830CB99BCAA}"/>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24" name="Text Box 20">
          <a:extLst>
            <a:ext uri="{FF2B5EF4-FFF2-40B4-BE49-F238E27FC236}">
              <a16:creationId xmlns:a16="http://schemas.microsoft.com/office/drawing/2014/main" id="{04DBD3A8-016B-4E22-AB23-C5C4BA38BEA9}"/>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25" name="Text Box 21">
          <a:extLst>
            <a:ext uri="{FF2B5EF4-FFF2-40B4-BE49-F238E27FC236}">
              <a16:creationId xmlns:a16="http://schemas.microsoft.com/office/drawing/2014/main" id="{5CFFADCE-2163-49B0-8D50-39DC09AA6194}"/>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26" name="Text Box 14">
          <a:extLst>
            <a:ext uri="{FF2B5EF4-FFF2-40B4-BE49-F238E27FC236}">
              <a16:creationId xmlns:a16="http://schemas.microsoft.com/office/drawing/2014/main" id="{D14DFF1E-DB19-4082-AA17-B71D75CB83C8}"/>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27" name="Text Box 15">
          <a:extLst>
            <a:ext uri="{FF2B5EF4-FFF2-40B4-BE49-F238E27FC236}">
              <a16:creationId xmlns:a16="http://schemas.microsoft.com/office/drawing/2014/main" id="{4BDA7CD5-3879-4E96-8C30-A4DE841368F7}"/>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28" name="Text Box 16">
          <a:extLst>
            <a:ext uri="{FF2B5EF4-FFF2-40B4-BE49-F238E27FC236}">
              <a16:creationId xmlns:a16="http://schemas.microsoft.com/office/drawing/2014/main" id="{0EE7A5BE-CFAC-4DF1-93E9-F375E4BCDFC5}"/>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29" name="Text Box 17">
          <a:extLst>
            <a:ext uri="{FF2B5EF4-FFF2-40B4-BE49-F238E27FC236}">
              <a16:creationId xmlns:a16="http://schemas.microsoft.com/office/drawing/2014/main" id="{4CE6D120-1155-4294-BAD1-3B7B8C64CEFE}"/>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30" name="Text Box 18">
          <a:extLst>
            <a:ext uri="{FF2B5EF4-FFF2-40B4-BE49-F238E27FC236}">
              <a16:creationId xmlns:a16="http://schemas.microsoft.com/office/drawing/2014/main" id="{A74E82F6-C815-47F3-A5F4-1E1A70032E9D}"/>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31" name="Text Box 19">
          <a:extLst>
            <a:ext uri="{FF2B5EF4-FFF2-40B4-BE49-F238E27FC236}">
              <a16:creationId xmlns:a16="http://schemas.microsoft.com/office/drawing/2014/main" id="{F8CE79EE-6C31-419D-B596-3951511C5EA9}"/>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32" name="Text Box 20">
          <a:extLst>
            <a:ext uri="{FF2B5EF4-FFF2-40B4-BE49-F238E27FC236}">
              <a16:creationId xmlns:a16="http://schemas.microsoft.com/office/drawing/2014/main" id="{F21B3D9A-E2CB-4F9B-8274-46DFBF2FEE8A}"/>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33" name="Text Box 21">
          <a:extLst>
            <a:ext uri="{FF2B5EF4-FFF2-40B4-BE49-F238E27FC236}">
              <a16:creationId xmlns:a16="http://schemas.microsoft.com/office/drawing/2014/main" id="{5B6034F1-8591-4856-B423-E1268C652567}"/>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34" name="Text Box 22">
          <a:extLst>
            <a:ext uri="{FF2B5EF4-FFF2-40B4-BE49-F238E27FC236}">
              <a16:creationId xmlns:a16="http://schemas.microsoft.com/office/drawing/2014/main" id="{843D3910-28DE-49BC-B700-4EA7A19CC9F6}"/>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35" name="Text Box 23">
          <a:extLst>
            <a:ext uri="{FF2B5EF4-FFF2-40B4-BE49-F238E27FC236}">
              <a16:creationId xmlns:a16="http://schemas.microsoft.com/office/drawing/2014/main" id="{C920D224-EDF7-40A1-B6CC-126F2E5C5A31}"/>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36" name="Text Box 24">
          <a:extLst>
            <a:ext uri="{FF2B5EF4-FFF2-40B4-BE49-F238E27FC236}">
              <a16:creationId xmlns:a16="http://schemas.microsoft.com/office/drawing/2014/main" id="{C3764548-FFEF-4159-89A6-5F7641D17D6B}"/>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37" name="Text Box 25">
          <a:extLst>
            <a:ext uri="{FF2B5EF4-FFF2-40B4-BE49-F238E27FC236}">
              <a16:creationId xmlns:a16="http://schemas.microsoft.com/office/drawing/2014/main" id="{65279367-F90B-4CC0-BC47-F15FAD2BE98D}"/>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38" name="Text Box 26">
          <a:extLst>
            <a:ext uri="{FF2B5EF4-FFF2-40B4-BE49-F238E27FC236}">
              <a16:creationId xmlns:a16="http://schemas.microsoft.com/office/drawing/2014/main" id="{E9DAE3A8-943A-496E-BE95-EC5ADB05BD9F}"/>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39" name="Text Box 27">
          <a:extLst>
            <a:ext uri="{FF2B5EF4-FFF2-40B4-BE49-F238E27FC236}">
              <a16:creationId xmlns:a16="http://schemas.microsoft.com/office/drawing/2014/main" id="{0D042757-6728-435C-8ED8-13D690FB1241}"/>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40" name="Text Box 28">
          <a:extLst>
            <a:ext uri="{FF2B5EF4-FFF2-40B4-BE49-F238E27FC236}">
              <a16:creationId xmlns:a16="http://schemas.microsoft.com/office/drawing/2014/main" id="{767F8566-E914-4059-939B-FF6347AAD2B6}"/>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41" name="Text Box 29">
          <a:extLst>
            <a:ext uri="{FF2B5EF4-FFF2-40B4-BE49-F238E27FC236}">
              <a16:creationId xmlns:a16="http://schemas.microsoft.com/office/drawing/2014/main" id="{7B663D2B-0B60-4A59-9F40-990641121E34}"/>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42" name="Text Box 14">
          <a:extLst>
            <a:ext uri="{FF2B5EF4-FFF2-40B4-BE49-F238E27FC236}">
              <a16:creationId xmlns:a16="http://schemas.microsoft.com/office/drawing/2014/main" id="{7679B2E9-90CC-4289-8777-F474B56F0BDF}"/>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43" name="Text Box 15">
          <a:extLst>
            <a:ext uri="{FF2B5EF4-FFF2-40B4-BE49-F238E27FC236}">
              <a16:creationId xmlns:a16="http://schemas.microsoft.com/office/drawing/2014/main" id="{DB53CB81-FEA5-4526-8E8C-956EDCD7F85C}"/>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44" name="Text Box 16">
          <a:extLst>
            <a:ext uri="{FF2B5EF4-FFF2-40B4-BE49-F238E27FC236}">
              <a16:creationId xmlns:a16="http://schemas.microsoft.com/office/drawing/2014/main" id="{A3DA7EF0-5D16-453D-AE15-781C006A6FDB}"/>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45" name="Text Box 17">
          <a:extLst>
            <a:ext uri="{FF2B5EF4-FFF2-40B4-BE49-F238E27FC236}">
              <a16:creationId xmlns:a16="http://schemas.microsoft.com/office/drawing/2014/main" id="{51D699F0-9312-4BCC-9FAF-0B583701F0EF}"/>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46" name="Text Box 18">
          <a:extLst>
            <a:ext uri="{FF2B5EF4-FFF2-40B4-BE49-F238E27FC236}">
              <a16:creationId xmlns:a16="http://schemas.microsoft.com/office/drawing/2014/main" id="{563D95E7-0FE2-44B6-9996-78EE3D69A3D9}"/>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47" name="Text Box 19">
          <a:extLst>
            <a:ext uri="{FF2B5EF4-FFF2-40B4-BE49-F238E27FC236}">
              <a16:creationId xmlns:a16="http://schemas.microsoft.com/office/drawing/2014/main" id="{24239C87-261D-499B-B88A-B8F7B85808B5}"/>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48" name="Text Box 20">
          <a:extLst>
            <a:ext uri="{FF2B5EF4-FFF2-40B4-BE49-F238E27FC236}">
              <a16:creationId xmlns:a16="http://schemas.microsoft.com/office/drawing/2014/main" id="{0354129C-2646-44CF-8C71-865B2A1519EC}"/>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49" name="Text Box 21">
          <a:extLst>
            <a:ext uri="{FF2B5EF4-FFF2-40B4-BE49-F238E27FC236}">
              <a16:creationId xmlns:a16="http://schemas.microsoft.com/office/drawing/2014/main" id="{831AC2CD-5331-423B-9F75-F17348A3343E}"/>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50" name="Text Box 14">
          <a:extLst>
            <a:ext uri="{FF2B5EF4-FFF2-40B4-BE49-F238E27FC236}">
              <a16:creationId xmlns:a16="http://schemas.microsoft.com/office/drawing/2014/main" id="{2704EC20-D471-4D70-AF1A-8121A30D3FFD}"/>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51" name="Text Box 15">
          <a:extLst>
            <a:ext uri="{FF2B5EF4-FFF2-40B4-BE49-F238E27FC236}">
              <a16:creationId xmlns:a16="http://schemas.microsoft.com/office/drawing/2014/main" id="{D71D9206-44DC-4A2C-9FCD-27A70D9AAC60}"/>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52" name="Text Box 16">
          <a:extLst>
            <a:ext uri="{FF2B5EF4-FFF2-40B4-BE49-F238E27FC236}">
              <a16:creationId xmlns:a16="http://schemas.microsoft.com/office/drawing/2014/main" id="{BCF80D15-4A37-4C13-8A2C-1C48EF1BD80F}"/>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53" name="Text Box 17">
          <a:extLst>
            <a:ext uri="{FF2B5EF4-FFF2-40B4-BE49-F238E27FC236}">
              <a16:creationId xmlns:a16="http://schemas.microsoft.com/office/drawing/2014/main" id="{8A840BA7-C071-41D9-BD18-F7FE9C99B338}"/>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54" name="Text Box 18">
          <a:extLst>
            <a:ext uri="{FF2B5EF4-FFF2-40B4-BE49-F238E27FC236}">
              <a16:creationId xmlns:a16="http://schemas.microsoft.com/office/drawing/2014/main" id="{8BFD64B0-AACF-43CD-A51D-1AF1CA5C4568}"/>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55" name="Text Box 19">
          <a:extLst>
            <a:ext uri="{FF2B5EF4-FFF2-40B4-BE49-F238E27FC236}">
              <a16:creationId xmlns:a16="http://schemas.microsoft.com/office/drawing/2014/main" id="{C98F9228-D6D8-4B03-9A10-5A9543190648}"/>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56" name="Text Box 20">
          <a:extLst>
            <a:ext uri="{FF2B5EF4-FFF2-40B4-BE49-F238E27FC236}">
              <a16:creationId xmlns:a16="http://schemas.microsoft.com/office/drawing/2014/main" id="{C7CF38B6-2FAC-4C75-8EBC-9AF7A9F54B7A}"/>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57" name="Text Box 21">
          <a:extLst>
            <a:ext uri="{FF2B5EF4-FFF2-40B4-BE49-F238E27FC236}">
              <a16:creationId xmlns:a16="http://schemas.microsoft.com/office/drawing/2014/main" id="{0EEA1908-1EEE-44B3-9CD7-F71CEADB903D}"/>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58" name="Text Box 22">
          <a:extLst>
            <a:ext uri="{FF2B5EF4-FFF2-40B4-BE49-F238E27FC236}">
              <a16:creationId xmlns:a16="http://schemas.microsoft.com/office/drawing/2014/main" id="{AB0DDDDB-8B62-4050-BA87-2A4FF281D37F}"/>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59" name="Text Box 23">
          <a:extLst>
            <a:ext uri="{FF2B5EF4-FFF2-40B4-BE49-F238E27FC236}">
              <a16:creationId xmlns:a16="http://schemas.microsoft.com/office/drawing/2014/main" id="{ABC220B3-9C50-46AE-BBD9-F8A251DA5E07}"/>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60" name="Text Box 24">
          <a:extLst>
            <a:ext uri="{FF2B5EF4-FFF2-40B4-BE49-F238E27FC236}">
              <a16:creationId xmlns:a16="http://schemas.microsoft.com/office/drawing/2014/main" id="{D6FE4D39-51C8-4788-B875-81108CE66FB2}"/>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61" name="Text Box 25">
          <a:extLst>
            <a:ext uri="{FF2B5EF4-FFF2-40B4-BE49-F238E27FC236}">
              <a16:creationId xmlns:a16="http://schemas.microsoft.com/office/drawing/2014/main" id="{87E81F79-DC44-4FFB-A209-0991CE1E2433}"/>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62" name="Text Box 26">
          <a:extLst>
            <a:ext uri="{FF2B5EF4-FFF2-40B4-BE49-F238E27FC236}">
              <a16:creationId xmlns:a16="http://schemas.microsoft.com/office/drawing/2014/main" id="{B69A12FC-C2F7-4A3F-A362-47784CB6D4D5}"/>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63" name="Text Box 27">
          <a:extLst>
            <a:ext uri="{FF2B5EF4-FFF2-40B4-BE49-F238E27FC236}">
              <a16:creationId xmlns:a16="http://schemas.microsoft.com/office/drawing/2014/main" id="{C49951F7-3FDE-43E2-861A-73D4C9C83A22}"/>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64" name="Text Box 28">
          <a:extLst>
            <a:ext uri="{FF2B5EF4-FFF2-40B4-BE49-F238E27FC236}">
              <a16:creationId xmlns:a16="http://schemas.microsoft.com/office/drawing/2014/main" id="{71B5627A-4AA1-4044-BD52-EC086FC560EE}"/>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65" name="Text Box 29">
          <a:extLst>
            <a:ext uri="{FF2B5EF4-FFF2-40B4-BE49-F238E27FC236}">
              <a16:creationId xmlns:a16="http://schemas.microsoft.com/office/drawing/2014/main" id="{824177FE-2C57-4B2C-BF34-1106A3451112}"/>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66" name="Text Box 14">
          <a:extLst>
            <a:ext uri="{FF2B5EF4-FFF2-40B4-BE49-F238E27FC236}">
              <a16:creationId xmlns:a16="http://schemas.microsoft.com/office/drawing/2014/main" id="{C9FF2230-F0B7-483F-B007-53DF42F29596}"/>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67" name="Text Box 15">
          <a:extLst>
            <a:ext uri="{FF2B5EF4-FFF2-40B4-BE49-F238E27FC236}">
              <a16:creationId xmlns:a16="http://schemas.microsoft.com/office/drawing/2014/main" id="{C682A2C6-3C8B-4E8A-A34B-39F992F2F642}"/>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68" name="Text Box 16">
          <a:extLst>
            <a:ext uri="{FF2B5EF4-FFF2-40B4-BE49-F238E27FC236}">
              <a16:creationId xmlns:a16="http://schemas.microsoft.com/office/drawing/2014/main" id="{16EFFF68-D193-4CD2-85D6-E15F5DA9CDF7}"/>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69" name="Text Box 17">
          <a:extLst>
            <a:ext uri="{FF2B5EF4-FFF2-40B4-BE49-F238E27FC236}">
              <a16:creationId xmlns:a16="http://schemas.microsoft.com/office/drawing/2014/main" id="{B1F8A819-D785-49B1-9D75-E306C92434A2}"/>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70" name="Text Box 18">
          <a:extLst>
            <a:ext uri="{FF2B5EF4-FFF2-40B4-BE49-F238E27FC236}">
              <a16:creationId xmlns:a16="http://schemas.microsoft.com/office/drawing/2014/main" id="{E2CD9DA6-2201-49A6-9676-13C9D8C79D43}"/>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71" name="Text Box 19">
          <a:extLst>
            <a:ext uri="{FF2B5EF4-FFF2-40B4-BE49-F238E27FC236}">
              <a16:creationId xmlns:a16="http://schemas.microsoft.com/office/drawing/2014/main" id="{CE01ACA4-0219-4200-824C-D7A2298DCB06}"/>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72" name="Text Box 20">
          <a:extLst>
            <a:ext uri="{FF2B5EF4-FFF2-40B4-BE49-F238E27FC236}">
              <a16:creationId xmlns:a16="http://schemas.microsoft.com/office/drawing/2014/main" id="{17736C7A-DAE3-4549-A873-C901AE0EA35A}"/>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73" name="Text Box 21">
          <a:extLst>
            <a:ext uri="{FF2B5EF4-FFF2-40B4-BE49-F238E27FC236}">
              <a16:creationId xmlns:a16="http://schemas.microsoft.com/office/drawing/2014/main" id="{9C401377-6CE0-43BC-9209-F869DAC866FE}"/>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74" name="Text Box 14">
          <a:extLst>
            <a:ext uri="{FF2B5EF4-FFF2-40B4-BE49-F238E27FC236}">
              <a16:creationId xmlns:a16="http://schemas.microsoft.com/office/drawing/2014/main" id="{B453231C-83B2-4F70-9ABF-41BCF89C01D8}"/>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75" name="Text Box 15">
          <a:extLst>
            <a:ext uri="{FF2B5EF4-FFF2-40B4-BE49-F238E27FC236}">
              <a16:creationId xmlns:a16="http://schemas.microsoft.com/office/drawing/2014/main" id="{D46C0666-F35E-4F3A-A163-E546D9D4F79C}"/>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76" name="Text Box 16">
          <a:extLst>
            <a:ext uri="{FF2B5EF4-FFF2-40B4-BE49-F238E27FC236}">
              <a16:creationId xmlns:a16="http://schemas.microsoft.com/office/drawing/2014/main" id="{0E2BC317-4A84-4873-8CC6-78AAF6934957}"/>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77" name="Text Box 17">
          <a:extLst>
            <a:ext uri="{FF2B5EF4-FFF2-40B4-BE49-F238E27FC236}">
              <a16:creationId xmlns:a16="http://schemas.microsoft.com/office/drawing/2014/main" id="{05ADE104-61CC-44B6-950D-0580BD2A69B8}"/>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78" name="Text Box 18">
          <a:extLst>
            <a:ext uri="{FF2B5EF4-FFF2-40B4-BE49-F238E27FC236}">
              <a16:creationId xmlns:a16="http://schemas.microsoft.com/office/drawing/2014/main" id="{E27BCBA3-73C8-43FB-BC8E-1F6090CF83D4}"/>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79" name="Text Box 19">
          <a:extLst>
            <a:ext uri="{FF2B5EF4-FFF2-40B4-BE49-F238E27FC236}">
              <a16:creationId xmlns:a16="http://schemas.microsoft.com/office/drawing/2014/main" id="{6ABDF0C8-ADC0-4B43-B69D-02B8C64BD21F}"/>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80" name="Text Box 20">
          <a:extLst>
            <a:ext uri="{FF2B5EF4-FFF2-40B4-BE49-F238E27FC236}">
              <a16:creationId xmlns:a16="http://schemas.microsoft.com/office/drawing/2014/main" id="{56A6DF9E-49E6-441C-9DEF-688BC6D1F392}"/>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81" name="Text Box 21">
          <a:extLst>
            <a:ext uri="{FF2B5EF4-FFF2-40B4-BE49-F238E27FC236}">
              <a16:creationId xmlns:a16="http://schemas.microsoft.com/office/drawing/2014/main" id="{F89EBD27-F94C-4D14-8DAD-D8498FC92D91}"/>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82" name="Text Box 22">
          <a:extLst>
            <a:ext uri="{FF2B5EF4-FFF2-40B4-BE49-F238E27FC236}">
              <a16:creationId xmlns:a16="http://schemas.microsoft.com/office/drawing/2014/main" id="{A8B2E76E-1F6C-4F37-8D86-CB7954B652E5}"/>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83" name="Text Box 23">
          <a:extLst>
            <a:ext uri="{FF2B5EF4-FFF2-40B4-BE49-F238E27FC236}">
              <a16:creationId xmlns:a16="http://schemas.microsoft.com/office/drawing/2014/main" id="{DE4EB863-DC38-4F43-A228-ABCBFF3978A4}"/>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84" name="Text Box 24">
          <a:extLst>
            <a:ext uri="{FF2B5EF4-FFF2-40B4-BE49-F238E27FC236}">
              <a16:creationId xmlns:a16="http://schemas.microsoft.com/office/drawing/2014/main" id="{EBB8BE29-BB38-4387-AE74-BF189E761B5F}"/>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85" name="Text Box 25">
          <a:extLst>
            <a:ext uri="{FF2B5EF4-FFF2-40B4-BE49-F238E27FC236}">
              <a16:creationId xmlns:a16="http://schemas.microsoft.com/office/drawing/2014/main" id="{FBEFCFF9-EA67-4147-AC3D-FEB0E824F786}"/>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86" name="Text Box 26">
          <a:extLst>
            <a:ext uri="{FF2B5EF4-FFF2-40B4-BE49-F238E27FC236}">
              <a16:creationId xmlns:a16="http://schemas.microsoft.com/office/drawing/2014/main" id="{E7BFEBC1-472B-49AF-91A6-B97741C9D36D}"/>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87" name="Text Box 27">
          <a:extLst>
            <a:ext uri="{FF2B5EF4-FFF2-40B4-BE49-F238E27FC236}">
              <a16:creationId xmlns:a16="http://schemas.microsoft.com/office/drawing/2014/main" id="{E985083A-CB75-48C9-A26E-8464B374ACFE}"/>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88" name="Text Box 28">
          <a:extLst>
            <a:ext uri="{FF2B5EF4-FFF2-40B4-BE49-F238E27FC236}">
              <a16:creationId xmlns:a16="http://schemas.microsoft.com/office/drawing/2014/main" id="{EDD27DD5-2787-4244-98FF-5A9F6A38FEE3}"/>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89" name="Text Box 29">
          <a:extLst>
            <a:ext uri="{FF2B5EF4-FFF2-40B4-BE49-F238E27FC236}">
              <a16:creationId xmlns:a16="http://schemas.microsoft.com/office/drawing/2014/main" id="{0FB04F73-FB7B-4974-9346-7EE79DE950DC}"/>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90" name="Text Box 14">
          <a:extLst>
            <a:ext uri="{FF2B5EF4-FFF2-40B4-BE49-F238E27FC236}">
              <a16:creationId xmlns:a16="http://schemas.microsoft.com/office/drawing/2014/main" id="{DDE0471E-AE32-44FF-AC39-D18A804B8D06}"/>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91" name="Text Box 15">
          <a:extLst>
            <a:ext uri="{FF2B5EF4-FFF2-40B4-BE49-F238E27FC236}">
              <a16:creationId xmlns:a16="http://schemas.microsoft.com/office/drawing/2014/main" id="{3B8171FC-04FE-4CDD-AB3B-2701CD7354AF}"/>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92" name="Text Box 16">
          <a:extLst>
            <a:ext uri="{FF2B5EF4-FFF2-40B4-BE49-F238E27FC236}">
              <a16:creationId xmlns:a16="http://schemas.microsoft.com/office/drawing/2014/main" id="{C403E109-BFD5-4227-8174-10BB2A11F356}"/>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93" name="Text Box 17">
          <a:extLst>
            <a:ext uri="{FF2B5EF4-FFF2-40B4-BE49-F238E27FC236}">
              <a16:creationId xmlns:a16="http://schemas.microsoft.com/office/drawing/2014/main" id="{A9A5288E-21C6-4090-B198-74F65E77E2D3}"/>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94" name="Text Box 18">
          <a:extLst>
            <a:ext uri="{FF2B5EF4-FFF2-40B4-BE49-F238E27FC236}">
              <a16:creationId xmlns:a16="http://schemas.microsoft.com/office/drawing/2014/main" id="{07A41565-D103-4994-95D2-EF280D370BCB}"/>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95" name="Text Box 19">
          <a:extLst>
            <a:ext uri="{FF2B5EF4-FFF2-40B4-BE49-F238E27FC236}">
              <a16:creationId xmlns:a16="http://schemas.microsoft.com/office/drawing/2014/main" id="{814F8FE6-5F70-45AF-B02C-5AB2477AA3FB}"/>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96" name="Text Box 20">
          <a:extLst>
            <a:ext uri="{FF2B5EF4-FFF2-40B4-BE49-F238E27FC236}">
              <a16:creationId xmlns:a16="http://schemas.microsoft.com/office/drawing/2014/main" id="{A6182A84-2D43-4DDA-B49C-8C76E2EE47B5}"/>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97" name="Text Box 21">
          <a:extLst>
            <a:ext uri="{FF2B5EF4-FFF2-40B4-BE49-F238E27FC236}">
              <a16:creationId xmlns:a16="http://schemas.microsoft.com/office/drawing/2014/main" id="{CDB2284F-B9B5-4E0D-B6B4-25FCA7E61C85}"/>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98" name="Text Box 14">
          <a:extLst>
            <a:ext uri="{FF2B5EF4-FFF2-40B4-BE49-F238E27FC236}">
              <a16:creationId xmlns:a16="http://schemas.microsoft.com/office/drawing/2014/main" id="{02F16401-52FB-422F-B65B-88FCB2B721AC}"/>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199" name="Text Box 15">
          <a:extLst>
            <a:ext uri="{FF2B5EF4-FFF2-40B4-BE49-F238E27FC236}">
              <a16:creationId xmlns:a16="http://schemas.microsoft.com/office/drawing/2014/main" id="{3F69AB14-4F27-48EA-8C02-937D88170F1D}"/>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200" name="Text Box 16">
          <a:extLst>
            <a:ext uri="{FF2B5EF4-FFF2-40B4-BE49-F238E27FC236}">
              <a16:creationId xmlns:a16="http://schemas.microsoft.com/office/drawing/2014/main" id="{6A037D63-7D77-4EC2-8879-D7ED6979BEB6}"/>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201" name="Text Box 17">
          <a:extLst>
            <a:ext uri="{FF2B5EF4-FFF2-40B4-BE49-F238E27FC236}">
              <a16:creationId xmlns:a16="http://schemas.microsoft.com/office/drawing/2014/main" id="{31E2E4D0-42EA-45EC-8C6E-3491067A0114}"/>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202" name="Text Box 18">
          <a:extLst>
            <a:ext uri="{FF2B5EF4-FFF2-40B4-BE49-F238E27FC236}">
              <a16:creationId xmlns:a16="http://schemas.microsoft.com/office/drawing/2014/main" id="{84B8A0D2-5FDB-4A9F-BE58-8DF3F9CA3336}"/>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203" name="Text Box 19">
          <a:extLst>
            <a:ext uri="{FF2B5EF4-FFF2-40B4-BE49-F238E27FC236}">
              <a16:creationId xmlns:a16="http://schemas.microsoft.com/office/drawing/2014/main" id="{0A6F6F97-B441-489C-BF38-A23728A55AAA}"/>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204" name="Text Box 20">
          <a:extLst>
            <a:ext uri="{FF2B5EF4-FFF2-40B4-BE49-F238E27FC236}">
              <a16:creationId xmlns:a16="http://schemas.microsoft.com/office/drawing/2014/main" id="{ECEA4CC7-1307-4DEC-A30E-F3493D18E011}"/>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84172"/>
    <xdr:sp macro="" textlink="">
      <xdr:nvSpPr>
        <xdr:cNvPr id="205" name="Text Box 21">
          <a:extLst>
            <a:ext uri="{FF2B5EF4-FFF2-40B4-BE49-F238E27FC236}">
              <a16:creationId xmlns:a16="http://schemas.microsoft.com/office/drawing/2014/main" id="{7AFB5B75-7151-4EB4-AA6C-E2DB526F8234}"/>
            </a:ext>
          </a:extLst>
        </xdr:cNvPr>
        <xdr:cNvSpPr txBox="1">
          <a:spLocks noChangeArrowheads="1"/>
        </xdr:cNvSpPr>
      </xdr:nvSpPr>
      <xdr:spPr bwMode="auto">
        <a:xfrm>
          <a:off x="1400175" y="13068300"/>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7822"/>
    <xdr:sp macro="" textlink="">
      <xdr:nvSpPr>
        <xdr:cNvPr id="206" name="TextBox 3">
          <a:extLst>
            <a:ext uri="{FF2B5EF4-FFF2-40B4-BE49-F238E27FC236}">
              <a16:creationId xmlns:a16="http://schemas.microsoft.com/office/drawing/2014/main" id="{99022623-A9D8-4642-9ABE-3C455724DD52}"/>
            </a:ext>
          </a:extLst>
        </xdr:cNvPr>
        <xdr:cNvSpPr txBox="1">
          <a:spLocks noChangeArrowheads="1"/>
        </xdr:cNvSpPr>
      </xdr:nvSpPr>
      <xdr:spPr bwMode="auto">
        <a:xfrm>
          <a:off x="2343150" y="13068300"/>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7347"/>
    <xdr:sp macro="" textlink="">
      <xdr:nvSpPr>
        <xdr:cNvPr id="207" name="TextBox 3">
          <a:extLst>
            <a:ext uri="{FF2B5EF4-FFF2-40B4-BE49-F238E27FC236}">
              <a16:creationId xmlns:a16="http://schemas.microsoft.com/office/drawing/2014/main" id="{3976A189-E557-4D6D-9DF8-C66ECDB717D0}"/>
            </a:ext>
          </a:extLst>
        </xdr:cNvPr>
        <xdr:cNvSpPr txBox="1">
          <a:spLocks noChangeArrowheads="1"/>
        </xdr:cNvSpPr>
      </xdr:nvSpPr>
      <xdr:spPr bwMode="auto">
        <a:xfrm>
          <a:off x="2343150" y="13068300"/>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7822"/>
    <xdr:sp macro="" textlink="">
      <xdr:nvSpPr>
        <xdr:cNvPr id="208" name="TextBox 3">
          <a:extLst>
            <a:ext uri="{FF2B5EF4-FFF2-40B4-BE49-F238E27FC236}">
              <a16:creationId xmlns:a16="http://schemas.microsoft.com/office/drawing/2014/main" id="{5871DA0C-EC47-4F6E-A411-7DBB409EC19F}"/>
            </a:ext>
          </a:extLst>
        </xdr:cNvPr>
        <xdr:cNvSpPr txBox="1">
          <a:spLocks noChangeArrowheads="1"/>
        </xdr:cNvSpPr>
      </xdr:nvSpPr>
      <xdr:spPr bwMode="auto">
        <a:xfrm>
          <a:off x="2343150" y="13068300"/>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7347"/>
    <xdr:sp macro="" textlink="">
      <xdr:nvSpPr>
        <xdr:cNvPr id="209" name="TextBox 3">
          <a:extLst>
            <a:ext uri="{FF2B5EF4-FFF2-40B4-BE49-F238E27FC236}">
              <a16:creationId xmlns:a16="http://schemas.microsoft.com/office/drawing/2014/main" id="{FEAA9592-1A68-499E-A38E-E8E29F501AB8}"/>
            </a:ext>
          </a:extLst>
        </xdr:cNvPr>
        <xdr:cNvSpPr txBox="1">
          <a:spLocks noChangeArrowheads="1"/>
        </xdr:cNvSpPr>
      </xdr:nvSpPr>
      <xdr:spPr bwMode="auto">
        <a:xfrm>
          <a:off x="2343150" y="13068300"/>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5447"/>
    <xdr:sp macro="" textlink="">
      <xdr:nvSpPr>
        <xdr:cNvPr id="210" name="TextBox 3">
          <a:extLst>
            <a:ext uri="{FF2B5EF4-FFF2-40B4-BE49-F238E27FC236}">
              <a16:creationId xmlns:a16="http://schemas.microsoft.com/office/drawing/2014/main" id="{852BE107-F4C6-4088-AD67-9FBBE76613C4}"/>
            </a:ext>
          </a:extLst>
        </xdr:cNvPr>
        <xdr:cNvSpPr txBox="1">
          <a:spLocks noChangeArrowheads="1"/>
        </xdr:cNvSpPr>
      </xdr:nvSpPr>
      <xdr:spPr bwMode="auto">
        <a:xfrm>
          <a:off x="2343150" y="13068300"/>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6397"/>
    <xdr:sp macro="" textlink="">
      <xdr:nvSpPr>
        <xdr:cNvPr id="211" name="TextBox 3">
          <a:extLst>
            <a:ext uri="{FF2B5EF4-FFF2-40B4-BE49-F238E27FC236}">
              <a16:creationId xmlns:a16="http://schemas.microsoft.com/office/drawing/2014/main" id="{1575594A-8E75-4CB9-9BC1-48D9FF6922CF}"/>
            </a:ext>
          </a:extLst>
        </xdr:cNvPr>
        <xdr:cNvSpPr txBox="1">
          <a:spLocks noChangeArrowheads="1"/>
        </xdr:cNvSpPr>
      </xdr:nvSpPr>
      <xdr:spPr bwMode="auto">
        <a:xfrm>
          <a:off x="2343150" y="13068300"/>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7347"/>
    <xdr:sp macro="" textlink="">
      <xdr:nvSpPr>
        <xdr:cNvPr id="212" name="TextBox 3">
          <a:extLst>
            <a:ext uri="{FF2B5EF4-FFF2-40B4-BE49-F238E27FC236}">
              <a16:creationId xmlns:a16="http://schemas.microsoft.com/office/drawing/2014/main" id="{F9654F3A-7010-4F7D-8BFA-972176A3D9A4}"/>
            </a:ext>
          </a:extLst>
        </xdr:cNvPr>
        <xdr:cNvSpPr txBox="1">
          <a:spLocks noChangeArrowheads="1"/>
        </xdr:cNvSpPr>
      </xdr:nvSpPr>
      <xdr:spPr bwMode="auto">
        <a:xfrm>
          <a:off x="2343150" y="13068300"/>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7347"/>
    <xdr:sp macro="" textlink="">
      <xdr:nvSpPr>
        <xdr:cNvPr id="213" name="TextBox 3">
          <a:extLst>
            <a:ext uri="{FF2B5EF4-FFF2-40B4-BE49-F238E27FC236}">
              <a16:creationId xmlns:a16="http://schemas.microsoft.com/office/drawing/2014/main" id="{30A65BEF-84F0-45AC-BB02-D1F6335D0ED3}"/>
            </a:ext>
          </a:extLst>
        </xdr:cNvPr>
        <xdr:cNvSpPr txBox="1">
          <a:spLocks noChangeArrowheads="1"/>
        </xdr:cNvSpPr>
      </xdr:nvSpPr>
      <xdr:spPr bwMode="auto">
        <a:xfrm>
          <a:off x="2343150" y="13068300"/>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6872"/>
    <xdr:sp macro="" textlink="">
      <xdr:nvSpPr>
        <xdr:cNvPr id="214" name="TextBox 3">
          <a:extLst>
            <a:ext uri="{FF2B5EF4-FFF2-40B4-BE49-F238E27FC236}">
              <a16:creationId xmlns:a16="http://schemas.microsoft.com/office/drawing/2014/main" id="{AC7FB3B2-B945-4D82-80E7-2C3080AEC482}"/>
            </a:ext>
          </a:extLst>
        </xdr:cNvPr>
        <xdr:cNvSpPr txBox="1">
          <a:spLocks noChangeArrowheads="1"/>
        </xdr:cNvSpPr>
      </xdr:nvSpPr>
      <xdr:spPr bwMode="auto">
        <a:xfrm>
          <a:off x="2343150"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1390"/>
    <xdr:sp macro="" textlink="">
      <xdr:nvSpPr>
        <xdr:cNvPr id="215" name="TextBox 3">
          <a:extLst>
            <a:ext uri="{FF2B5EF4-FFF2-40B4-BE49-F238E27FC236}">
              <a16:creationId xmlns:a16="http://schemas.microsoft.com/office/drawing/2014/main" id="{6B5F5B1D-522C-488D-9BC6-189DF812925E}"/>
            </a:ext>
          </a:extLst>
        </xdr:cNvPr>
        <xdr:cNvSpPr txBox="1">
          <a:spLocks noChangeArrowheads="1"/>
        </xdr:cNvSpPr>
      </xdr:nvSpPr>
      <xdr:spPr bwMode="auto">
        <a:xfrm>
          <a:off x="2343150"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6872"/>
    <xdr:sp macro="" textlink="">
      <xdr:nvSpPr>
        <xdr:cNvPr id="216" name="TextBox 3">
          <a:extLst>
            <a:ext uri="{FF2B5EF4-FFF2-40B4-BE49-F238E27FC236}">
              <a16:creationId xmlns:a16="http://schemas.microsoft.com/office/drawing/2014/main" id="{4A39B53D-EB0F-42E9-AA5C-CDF9CA93D1C7}"/>
            </a:ext>
          </a:extLst>
        </xdr:cNvPr>
        <xdr:cNvSpPr txBox="1">
          <a:spLocks noChangeArrowheads="1"/>
        </xdr:cNvSpPr>
      </xdr:nvSpPr>
      <xdr:spPr bwMode="auto">
        <a:xfrm>
          <a:off x="2343150"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6397"/>
    <xdr:sp macro="" textlink="">
      <xdr:nvSpPr>
        <xdr:cNvPr id="217" name="TextBox 3">
          <a:extLst>
            <a:ext uri="{FF2B5EF4-FFF2-40B4-BE49-F238E27FC236}">
              <a16:creationId xmlns:a16="http://schemas.microsoft.com/office/drawing/2014/main" id="{4D2F858C-1515-4C90-915A-8506615D84E8}"/>
            </a:ext>
          </a:extLst>
        </xdr:cNvPr>
        <xdr:cNvSpPr txBox="1">
          <a:spLocks noChangeArrowheads="1"/>
        </xdr:cNvSpPr>
      </xdr:nvSpPr>
      <xdr:spPr bwMode="auto">
        <a:xfrm>
          <a:off x="2343150" y="13068300"/>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6872"/>
    <xdr:sp macro="" textlink="">
      <xdr:nvSpPr>
        <xdr:cNvPr id="218" name="TextBox 3">
          <a:extLst>
            <a:ext uri="{FF2B5EF4-FFF2-40B4-BE49-F238E27FC236}">
              <a16:creationId xmlns:a16="http://schemas.microsoft.com/office/drawing/2014/main" id="{159915D3-9BA6-409F-B58E-CB040EE5909C}"/>
            </a:ext>
          </a:extLst>
        </xdr:cNvPr>
        <xdr:cNvSpPr txBox="1">
          <a:spLocks noChangeArrowheads="1"/>
        </xdr:cNvSpPr>
      </xdr:nvSpPr>
      <xdr:spPr bwMode="auto">
        <a:xfrm>
          <a:off x="2343150"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6397"/>
    <xdr:sp macro="" textlink="">
      <xdr:nvSpPr>
        <xdr:cNvPr id="219" name="TextBox 3">
          <a:extLst>
            <a:ext uri="{FF2B5EF4-FFF2-40B4-BE49-F238E27FC236}">
              <a16:creationId xmlns:a16="http://schemas.microsoft.com/office/drawing/2014/main" id="{A5159746-E425-447F-9DA7-BB624B1D4FB0}"/>
            </a:ext>
          </a:extLst>
        </xdr:cNvPr>
        <xdr:cNvSpPr txBox="1">
          <a:spLocks noChangeArrowheads="1"/>
        </xdr:cNvSpPr>
      </xdr:nvSpPr>
      <xdr:spPr bwMode="auto">
        <a:xfrm>
          <a:off x="2343150" y="13068300"/>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220" name="TextBox 3">
          <a:extLst>
            <a:ext uri="{FF2B5EF4-FFF2-40B4-BE49-F238E27FC236}">
              <a16:creationId xmlns:a16="http://schemas.microsoft.com/office/drawing/2014/main" id="{A1A80C95-2569-4328-9A5B-F4359D3461B3}"/>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5447"/>
    <xdr:sp macro="" textlink="">
      <xdr:nvSpPr>
        <xdr:cNvPr id="221" name="TextBox 3">
          <a:extLst>
            <a:ext uri="{FF2B5EF4-FFF2-40B4-BE49-F238E27FC236}">
              <a16:creationId xmlns:a16="http://schemas.microsoft.com/office/drawing/2014/main" id="{EBE07F03-2655-4A59-A67C-5A42C5E5236B}"/>
            </a:ext>
          </a:extLst>
        </xdr:cNvPr>
        <xdr:cNvSpPr txBox="1">
          <a:spLocks noChangeArrowheads="1"/>
        </xdr:cNvSpPr>
      </xdr:nvSpPr>
      <xdr:spPr bwMode="auto">
        <a:xfrm>
          <a:off x="2343150" y="13068300"/>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6397"/>
    <xdr:sp macro="" textlink="">
      <xdr:nvSpPr>
        <xdr:cNvPr id="222" name="TextBox 3">
          <a:extLst>
            <a:ext uri="{FF2B5EF4-FFF2-40B4-BE49-F238E27FC236}">
              <a16:creationId xmlns:a16="http://schemas.microsoft.com/office/drawing/2014/main" id="{9122554C-C428-406A-B4CA-A2DB9EA0AA76}"/>
            </a:ext>
          </a:extLst>
        </xdr:cNvPr>
        <xdr:cNvSpPr txBox="1">
          <a:spLocks noChangeArrowheads="1"/>
        </xdr:cNvSpPr>
      </xdr:nvSpPr>
      <xdr:spPr bwMode="auto">
        <a:xfrm>
          <a:off x="2343150" y="13068300"/>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6397"/>
    <xdr:sp macro="" textlink="">
      <xdr:nvSpPr>
        <xdr:cNvPr id="223" name="TextBox 3">
          <a:extLst>
            <a:ext uri="{FF2B5EF4-FFF2-40B4-BE49-F238E27FC236}">
              <a16:creationId xmlns:a16="http://schemas.microsoft.com/office/drawing/2014/main" id="{820653AB-8229-4DB2-844F-3EBC2CD482E1}"/>
            </a:ext>
          </a:extLst>
        </xdr:cNvPr>
        <xdr:cNvSpPr txBox="1">
          <a:spLocks noChangeArrowheads="1"/>
        </xdr:cNvSpPr>
      </xdr:nvSpPr>
      <xdr:spPr bwMode="auto">
        <a:xfrm>
          <a:off x="2343150" y="13068300"/>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5922"/>
    <xdr:sp macro="" textlink="">
      <xdr:nvSpPr>
        <xdr:cNvPr id="224" name="TextBox 3">
          <a:extLst>
            <a:ext uri="{FF2B5EF4-FFF2-40B4-BE49-F238E27FC236}">
              <a16:creationId xmlns:a16="http://schemas.microsoft.com/office/drawing/2014/main" id="{84BD55EE-95EB-4743-8BFE-B0E2025FDDE8}"/>
            </a:ext>
          </a:extLst>
        </xdr:cNvPr>
        <xdr:cNvSpPr txBox="1">
          <a:spLocks noChangeArrowheads="1"/>
        </xdr:cNvSpPr>
      </xdr:nvSpPr>
      <xdr:spPr bwMode="auto">
        <a:xfrm>
          <a:off x="2343150"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1390"/>
    <xdr:sp macro="" textlink="">
      <xdr:nvSpPr>
        <xdr:cNvPr id="225" name="TextBox 3">
          <a:extLst>
            <a:ext uri="{FF2B5EF4-FFF2-40B4-BE49-F238E27FC236}">
              <a16:creationId xmlns:a16="http://schemas.microsoft.com/office/drawing/2014/main" id="{BB791B18-4D96-4ACC-A2C7-F21D1B93B763}"/>
            </a:ext>
          </a:extLst>
        </xdr:cNvPr>
        <xdr:cNvSpPr txBox="1">
          <a:spLocks noChangeArrowheads="1"/>
        </xdr:cNvSpPr>
      </xdr:nvSpPr>
      <xdr:spPr bwMode="auto">
        <a:xfrm>
          <a:off x="2343150"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3547"/>
    <xdr:sp macro="" textlink="">
      <xdr:nvSpPr>
        <xdr:cNvPr id="226" name="TextBox 3">
          <a:extLst>
            <a:ext uri="{FF2B5EF4-FFF2-40B4-BE49-F238E27FC236}">
              <a16:creationId xmlns:a16="http://schemas.microsoft.com/office/drawing/2014/main" id="{99344A54-6B4A-481B-98A7-46A1B9043B26}"/>
            </a:ext>
          </a:extLst>
        </xdr:cNvPr>
        <xdr:cNvSpPr txBox="1">
          <a:spLocks noChangeArrowheads="1"/>
        </xdr:cNvSpPr>
      </xdr:nvSpPr>
      <xdr:spPr bwMode="auto">
        <a:xfrm>
          <a:off x="2343150" y="13068300"/>
          <a:ext cx="0" cy="463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1390"/>
    <xdr:sp macro="" textlink="">
      <xdr:nvSpPr>
        <xdr:cNvPr id="227" name="TextBox 3">
          <a:extLst>
            <a:ext uri="{FF2B5EF4-FFF2-40B4-BE49-F238E27FC236}">
              <a16:creationId xmlns:a16="http://schemas.microsoft.com/office/drawing/2014/main" id="{DDFB076F-04B6-45A2-92BD-61DBF4EF2E46}"/>
            </a:ext>
          </a:extLst>
        </xdr:cNvPr>
        <xdr:cNvSpPr txBox="1">
          <a:spLocks noChangeArrowheads="1"/>
        </xdr:cNvSpPr>
      </xdr:nvSpPr>
      <xdr:spPr bwMode="auto">
        <a:xfrm>
          <a:off x="2343150"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3547"/>
    <xdr:sp macro="" textlink="">
      <xdr:nvSpPr>
        <xdr:cNvPr id="228" name="TextBox 3">
          <a:extLst>
            <a:ext uri="{FF2B5EF4-FFF2-40B4-BE49-F238E27FC236}">
              <a16:creationId xmlns:a16="http://schemas.microsoft.com/office/drawing/2014/main" id="{C058524A-F4BE-441D-87DF-E1A6CBD08CF2}"/>
            </a:ext>
          </a:extLst>
        </xdr:cNvPr>
        <xdr:cNvSpPr txBox="1">
          <a:spLocks noChangeArrowheads="1"/>
        </xdr:cNvSpPr>
      </xdr:nvSpPr>
      <xdr:spPr bwMode="auto">
        <a:xfrm>
          <a:off x="2343150" y="13068300"/>
          <a:ext cx="0" cy="463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68297"/>
    <xdr:sp macro="" textlink="">
      <xdr:nvSpPr>
        <xdr:cNvPr id="229" name="TextBox 3">
          <a:extLst>
            <a:ext uri="{FF2B5EF4-FFF2-40B4-BE49-F238E27FC236}">
              <a16:creationId xmlns:a16="http://schemas.microsoft.com/office/drawing/2014/main" id="{ACC32B4A-C5A5-4820-BFC3-7B927AE1D8A3}"/>
            </a:ext>
          </a:extLst>
        </xdr:cNvPr>
        <xdr:cNvSpPr txBox="1">
          <a:spLocks noChangeArrowheads="1"/>
        </xdr:cNvSpPr>
      </xdr:nvSpPr>
      <xdr:spPr bwMode="auto">
        <a:xfrm>
          <a:off x="2343150" y="13068300"/>
          <a:ext cx="0" cy="36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1797"/>
    <xdr:sp macro="" textlink="">
      <xdr:nvSpPr>
        <xdr:cNvPr id="230" name="TextBox 3">
          <a:extLst>
            <a:ext uri="{FF2B5EF4-FFF2-40B4-BE49-F238E27FC236}">
              <a16:creationId xmlns:a16="http://schemas.microsoft.com/office/drawing/2014/main" id="{1A6B519C-F7F8-4351-B177-8272501FC6C0}"/>
            </a:ext>
          </a:extLst>
        </xdr:cNvPr>
        <xdr:cNvSpPr txBox="1">
          <a:spLocks noChangeArrowheads="1"/>
        </xdr:cNvSpPr>
      </xdr:nvSpPr>
      <xdr:spPr bwMode="auto">
        <a:xfrm>
          <a:off x="2343150" y="13068300"/>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5447"/>
    <xdr:sp macro="" textlink="">
      <xdr:nvSpPr>
        <xdr:cNvPr id="231" name="TextBox 3">
          <a:extLst>
            <a:ext uri="{FF2B5EF4-FFF2-40B4-BE49-F238E27FC236}">
              <a16:creationId xmlns:a16="http://schemas.microsoft.com/office/drawing/2014/main" id="{80B25FF3-7061-48A4-87EB-E1D376FB9E63}"/>
            </a:ext>
          </a:extLst>
        </xdr:cNvPr>
        <xdr:cNvSpPr txBox="1">
          <a:spLocks noChangeArrowheads="1"/>
        </xdr:cNvSpPr>
      </xdr:nvSpPr>
      <xdr:spPr bwMode="auto">
        <a:xfrm>
          <a:off x="2343150" y="13068300"/>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5922"/>
    <xdr:sp macro="" textlink="">
      <xdr:nvSpPr>
        <xdr:cNvPr id="232" name="TextBox 3">
          <a:extLst>
            <a:ext uri="{FF2B5EF4-FFF2-40B4-BE49-F238E27FC236}">
              <a16:creationId xmlns:a16="http://schemas.microsoft.com/office/drawing/2014/main" id="{F87D125C-FAEA-4FC6-B8FD-37A9454E812E}"/>
            </a:ext>
          </a:extLst>
        </xdr:cNvPr>
        <xdr:cNvSpPr txBox="1">
          <a:spLocks noChangeArrowheads="1"/>
        </xdr:cNvSpPr>
      </xdr:nvSpPr>
      <xdr:spPr bwMode="auto">
        <a:xfrm>
          <a:off x="2343150"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7347"/>
    <xdr:sp macro="" textlink="">
      <xdr:nvSpPr>
        <xdr:cNvPr id="233" name="TextBox 3">
          <a:extLst>
            <a:ext uri="{FF2B5EF4-FFF2-40B4-BE49-F238E27FC236}">
              <a16:creationId xmlns:a16="http://schemas.microsoft.com/office/drawing/2014/main" id="{9554B157-D094-4F38-9B05-B9CBE1FCB427}"/>
            </a:ext>
          </a:extLst>
        </xdr:cNvPr>
        <xdr:cNvSpPr txBox="1">
          <a:spLocks noChangeArrowheads="1"/>
        </xdr:cNvSpPr>
      </xdr:nvSpPr>
      <xdr:spPr bwMode="auto">
        <a:xfrm>
          <a:off x="2343150" y="13068300"/>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68297"/>
    <xdr:sp macro="" textlink="">
      <xdr:nvSpPr>
        <xdr:cNvPr id="234" name="TextBox 3">
          <a:extLst>
            <a:ext uri="{FF2B5EF4-FFF2-40B4-BE49-F238E27FC236}">
              <a16:creationId xmlns:a16="http://schemas.microsoft.com/office/drawing/2014/main" id="{44A2F126-334B-41F1-A3AC-7A399477AECC}"/>
            </a:ext>
          </a:extLst>
        </xdr:cNvPr>
        <xdr:cNvSpPr txBox="1">
          <a:spLocks noChangeArrowheads="1"/>
        </xdr:cNvSpPr>
      </xdr:nvSpPr>
      <xdr:spPr bwMode="auto">
        <a:xfrm>
          <a:off x="2343150" y="13068300"/>
          <a:ext cx="0" cy="36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1797"/>
    <xdr:sp macro="" textlink="">
      <xdr:nvSpPr>
        <xdr:cNvPr id="235" name="TextBox 3">
          <a:extLst>
            <a:ext uri="{FF2B5EF4-FFF2-40B4-BE49-F238E27FC236}">
              <a16:creationId xmlns:a16="http://schemas.microsoft.com/office/drawing/2014/main" id="{588006F7-E096-416E-98F1-A159D51D8912}"/>
            </a:ext>
          </a:extLst>
        </xdr:cNvPr>
        <xdr:cNvSpPr txBox="1">
          <a:spLocks noChangeArrowheads="1"/>
        </xdr:cNvSpPr>
      </xdr:nvSpPr>
      <xdr:spPr bwMode="auto">
        <a:xfrm>
          <a:off x="2343150" y="13068300"/>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1797"/>
    <xdr:sp macro="" textlink="">
      <xdr:nvSpPr>
        <xdr:cNvPr id="236" name="TextBox 3">
          <a:extLst>
            <a:ext uri="{FF2B5EF4-FFF2-40B4-BE49-F238E27FC236}">
              <a16:creationId xmlns:a16="http://schemas.microsoft.com/office/drawing/2014/main" id="{B3F942AD-0808-49BE-B475-5BA75C038CC1}"/>
            </a:ext>
          </a:extLst>
        </xdr:cNvPr>
        <xdr:cNvSpPr txBox="1">
          <a:spLocks noChangeArrowheads="1"/>
        </xdr:cNvSpPr>
      </xdr:nvSpPr>
      <xdr:spPr bwMode="auto">
        <a:xfrm>
          <a:off x="2343150" y="13068300"/>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4972"/>
    <xdr:sp macro="" textlink="">
      <xdr:nvSpPr>
        <xdr:cNvPr id="237" name="TextBox 3">
          <a:extLst>
            <a:ext uri="{FF2B5EF4-FFF2-40B4-BE49-F238E27FC236}">
              <a16:creationId xmlns:a16="http://schemas.microsoft.com/office/drawing/2014/main" id="{2D8D3428-2CED-437B-B7D3-3647FAB293A1}"/>
            </a:ext>
          </a:extLst>
        </xdr:cNvPr>
        <xdr:cNvSpPr txBox="1">
          <a:spLocks noChangeArrowheads="1"/>
        </xdr:cNvSpPr>
      </xdr:nvSpPr>
      <xdr:spPr bwMode="auto">
        <a:xfrm>
          <a:off x="2343150"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5922"/>
    <xdr:sp macro="" textlink="">
      <xdr:nvSpPr>
        <xdr:cNvPr id="238" name="TextBox 3">
          <a:extLst>
            <a:ext uri="{FF2B5EF4-FFF2-40B4-BE49-F238E27FC236}">
              <a16:creationId xmlns:a16="http://schemas.microsoft.com/office/drawing/2014/main" id="{52BB87FD-0AF2-4D17-922B-B54B1FDCDDDA}"/>
            </a:ext>
          </a:extLst>
        </xdr:cNvPr>
        <xdr:cNvSpPr txBox="1">
          <a:spLocks noChangeArrowheads="1"/>
        </xdr:cNvSpPr>
      </xdr:nvSpPr>
      <xdr:spPr bwMode="auto">
        <a:xfrm>
          <a:off x="2343150"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6397"/>
    <xdr:sp macro="" textlink="">
      <xdr:nvSpPr>
        <xdr:cNvPr id="239" name="TextBox 3">
          <a:extLst>
            <a:ext uri="{FF2B5EF4-FFF2-40B4-BE49-F238E27FC236}">
              <a16:creationId xmlns:a16="http://schemas.microsoft.com/office/drawing/2014/main" id="{9CA652D8-A4E8-42F4-93EF-FB4E5A41706E}"/>
            </a:ext>
          </a:extLst>
        </xdr:cNvPr>
        <xdr:cNvSpPr txBox="1">
          <a:spLocks noChangeArrowheads="1"/>
        </xdr:cNvSpPr>
      </xdr:nvSpPr>
      <xdr:spPr bwMode="auto">
        <a:xfrm>
          <a:off x="2343150" y="13068300"/>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5922"/>
    <xdr:sp macro="" textlink="">
      <xdr:nvSpPr>
        <xdr:cNvPr id="240" name="TextBox 3">
          <a:extLst>
            <a:ext uri="{FF2B5EF4-FFF2-40B4-BE49-F238E27FC236}">
              <a16:creationId xmlns:a16="http://schemas.microsoft.com/office/drawing/2014/main" id="{21C95066-B6A4-45EC-9C51-F7DBB5DF91F1}"/>
            </a:ext>
          </a:extLst>
        </xdr:cNvPr>
        <xdr:cNvSpPr txBox="1">
          <a:spLocks noChangeArrowheads="1"/>
        </xdr:cNvSpPr>
      </xdr:nvSpPr>
      <xdr:spPr bwMode="auto">
        <a:xfrm>
          <a:off x="2343150"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6397"/>
    <xdr:sp macro="" textlink="">
      <xdr:nvSpPr>
        <xdr:cNvPr id="241" name="TextBox 3">
          <a:extLst>
            <a:ext uri="{FF2B5EF4-FFF2-40B4-BE49-F238E27FC236}">
              <a16:creationId xmlns:a16="http://schemas.microsoft.com/office/drawing/2014/main" id="{40FDB7CA-45F7-4576-A594-BAF22D73B064}"/>
            </a:ext>
          </a:extLst>
        </xdr:cNvPr>
        <xdr:cNvSpPr txBox="1">
          <a:spLocks noChangeArrowheads="1"/>
        </xdr:cNvSpPr>
      </xdr:nvSpPr>
      <xdr:spPr bwMode="auto">
        <a:xfrm>
          <a:off x="2343150" y="13068300"/>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242" name="TextBox 3">
          <a:extLst>
            <a:ext uri="{FF2B5EF4-FFF2-40B4-BE49-F238E27FC236}">
              <a16:creationId xmlns:a16="http://schemas.microsoft.com/office/drawing/2014/main" id="{F4B40C11-6823-44F7-AD6D-FFFD011ACAE3}"/>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243" name="TextBox 3">
          <a:extLst>
            <a:ext uri="{FF2B5EF4-FFF2-40B4-BE49-F238E27FC236}">
              <a16:creationId xmlns:a16="http://schemas.microsoft.com/office/drawing/2014/main" id="{B567DA54-220F-4A0F-9595-A766A70E3F2C}"/>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244" name="TextBox 3">
          <a:extLst>
            <a:ext uri="{FF2B5EF4-FFF2-40B4-BE49-F238E27FC236}">
              <a16:creationId xmlns:a16="http://schemas.microsoft.com/office/drawing/2014/main" id="{2AAC96DD-D44D-4BE8-89CC-B0E17B71B552}"/>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65122"/>
    <xdr:sp macro="" textlink="">
      <xdr:nvSpPr>
        <xdr:cNvPr id="245" name="TextBox 3">
          <a:extLst>
            <a:ext uri="{FF2B5EF4-FFF2-40B4-BE49-F238E27FC236}">
              <a16:creationId xmlns:a16="http://schemas.microsoft.com/office/drawing/2014/main" id="{CA6F6E8A-D7E3-4D30-8360-FDF5650716D1}"/>
            </a:ext>
          </a:extLst>
        </xdr:cNvPr>
        <xdr:cNvSpPr txBox="1">
          <a:spLocks noChangeArrowheads="1"/>
        </xdr:cNvSpPr>
      </xdr:nvSpPr>
      <xdr:spPr bwMode="auto">
        <a:xfrm>
          <a:off x="2343150" y="13068300"/>
          <a:ext cx="0" cy="365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0047"/>
    <xdr:sp macro="" textlink="">
      <xdr:nvSpPr>
        <xdr:cNvPr id="246" name="TextBox 3">
          <a:extLst>
            <a:ext uri="{FF2B5EF4-FFF2-40B4-BE49-F238E27FC236}">
              <a16:creationId xmlns:a16="http://schemas.microsoft.com/office/drawing/2014/main" id="{87AC1924-7B79-4CD4-9715-7E7877A2F4E3}"/>
            </a:ext>
          </a:extLst>
        </xdr:cNvPr>
        <xdr:cNvSpPr txBox="1">
          <a:spLocks noChangeArrowheads="1"/>
        </xdr:cNvSpPr>
      </xdr:nvSpPr>
      <xdr:spPr bwMode="auto">
        <a:xfrm>
          <a:off x="2343150" y="13068300"/>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0997"/>
    <xdr:sp macro="" textlink="">
      <xdr:nvSpPr>
        <xdr:cNvPr id="247" name="TextBox 3">
          <a:extLst>
            <a:ext uri="{FF2B5EF4-FFF2-40B4-BE49-F238E27FC236}">
              <a16:creationId xmlns:a16="http://schemas.microsoft.com/office/drawing/2014/main" id="{3B50E08E-6DE9-4AE9-8778-B4196D359FCB}"/>
            </a:ext>
          </a:extLst>
        </xdr:cNvPr>
        <xdr:cNvSpPr txBox="1">
          <a:spLocks noChangeArrowheads="1"/>
        </xdr:cNvSpPr>
      </xdr:nvSpPr>
      <xdr:spPr bwMode="auto">
        <a:xfrm>
          <a:off x="2343150" y="13068300"/>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1472"/>
    <xdr:sp macro="" textlink="">
      <xdr:nvSpPr>
        <xdr:cNvPr id="248" name="TextBox 3">
          <a:extLst>
            <a:ext uri="{FF2B5EF4-FFF2-40B4-BE49-F238E27FC236}">
              <a16:creationId xmlns:a16="http://schemas.microsoft.com/office/drawing/2014/main" id="{6473CAFB-3EC0-4792-AC82-92C044CD3BF2}"/>
            </a:ext>
          </a:extLst>
        </xdr:cNvPr>
        <xdr:cNvSpPr txBox="1">
          <a:spLocks noChangeArrowheads="1"/>
        </xdr:cNvSpPr>
      </xdr:nvSpPr>
      <xdr:spPr bwMode="auto">
        <a:xfrm>
          <a:off x="2343150" y="13068300"/>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9097"/>
    <xdr:sp macro="" textlink="">
      <xdr:nvSpPr>
        <xdr:cNvPr id="249" name="TextBox 3">
          <a:extLst>
            <a:ext uri="{FF2B5EF4-FFF2-40B4-BE49-F238E27FC236}">
              <a16:creationId xmlns:a16="http://schemas.microsoft.com/office/drawing/2014/main" id="{FFAF4177-AE4C-45E0-8852-936CDCA1C91F}"/>
            </a:ext>
          </a:extLst>
        </xdr:cNvPr>
        <xdr:cNvSpPr txBox="1">
          <a:spLocks noChangeArrowheads="1"/>
        </xdr:cNvSpPr>
      </xdr:nvSpPr>
      <xdr:spPr bwMode="auto">
        <a:xfrm>
          <a:off x="2343150" y="13068300"/>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0047"/>
    <xdr:sp macro="" textlink="">
      <xdr:nvSpPr>
        <xdr:cNvPr id="250" name="TextBox 3">
          <a:extLst>
            <a:ext uri="{FF2B5EF4-FFF2-40B4-BE49-F238E27FC236}">
              <a16:creationId xmlns:a16="http://schemas.microsoft.com/office/drawing/2014/main" id="{148E9AEF-7542-4F34-83D9-3E208515EC98}"/>
            </a:ext>
          </a:extLst>
        </xdr:cNvPr>
        <xdr:cNvSpPr txBox="1">
          <a:spLocks noChangeArrowheads="1"/>
        </xdr:cNvSpPr>
      </xdr:nvSpPr>
      <xdr:spPr bwMode="auto">
        <a:xfrm>
          <a:off x="2343150" y="13068300"/>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0522"/>
    <xdr:sp macro="" textlink="">
      <xdr:nvSpPr>
        <xdr:cNvPr id="251" name="TextBox 3">
          <a:extLst>
            <a:ext uri="{FF2B5EF4-FFF2-40B4-BE49-F238E27FC236}">
              <a16:creationId xmlns:a16="http://schemas.microsoft.com/office/drawing/2014/main" id="{A07C19BE-AA3F-47E7-9145-EA891014270C}"/>
            </a:ext>
          </a:extLst>
        </xdr:cNvPr>
        <xdr:cNvSpPr txBox="1">
          <a:spLocks noChangeArrowheads="1"/>
        </xdr:cNvSpPr>
      </xdr:nvSpPr>
      <xdr:spPr bwMode="auto">
        <a:xfrm>
          <a:off x="2343150"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1472"/>
    <xdr:sp macro="" textlink="">
      <xdr:nvSpPr>
        <xdr:cNvPr id="252" name="TextBox 3">
          <a:extLst>
            <a:ext uri="{FF2B5EF4-FFF2-40B4-BE49-F238E27FC236}">
              <a16:creationId xmlns:a16="http://schemas.microsoft.com/office/drawing/2014/main" id="{2B13F71C-6118-46E4-A6BE-DD614CDCFE38}"/>
            </a:ext>
          </a:extLst>
        </xdr:cNvPr>
        <xdr:cNvSpPr txBox="1">
          <a:spLocks noChangeArrowheads="1"/>
        </xdr:cNvSpPr>
      </xdr:nvSpPr>
      <xdr:spPr bwMode="auto">
        <a:xfrm>
          <a:off x="2343150" y="13068300"/>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61947"/>
    <xdr:sp macro="" textlink="">
      <xdr:nvSpPr>
        <xdr:cNvPr id="253" name="TextBox 3">
          <a:extLst>
            <a:ext uri="{FF2B5EF4-FFF2-40B4-BE49-F238E27FC236}">
              <a16:creationId xmlns:a16="http://schemas.microsoft.com/office/drawing/2014/main" id="{57634240-B200-4F16-AE3F-18D30A0FA868}"/>
            </a:ext>
          </a:extLst>
        </xdr:cNvPr>
        <xdr:cNvSpPr txBox="1">
          <a:spLocks noChangeArrowheads="1"/>
        </xdr:cNvSpPr>
      </xdr:nvSpPr>
      <xdr:spPr bwMode="auto">
        <a:xfrm>
          <a:off x="2343150" y="13068300"/>
          <a:ext cx="0" cy="361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1472"/>
    <xdr:sp macro="" textlink="">
      <xdr:nvSpPr>
        <xdr:cNvPr id="254" name="TextBox 3">
          <a:extLst>
            <a:ext uri="{FF2B5EF4-FFF2-40B4-BE49-F238E27FC236}">
              <a16:creationId xmlns:a16="http://schemas.microsoft.com/office/drawing/2014/main" id="{735AD93F-54C7-412B-8784-2671A11E2AA6}"/>
            </a:ext>
          </a:extLst>
        </xdr:cNvPr>
        <xdr:cNvSpPr txBox="1">
          <a:spLocks noChangeArrowheads="1"/>
        </xdr:cNvSpPr>
      </xdr:nvSpPr>
      <xdr:spPr bwMode="auto">
        <a:xfrm>
          <a:off x="2343150" y="13068300"/>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61947"/>
    <xdr:sp macro="" textlink="">
      <xdr:nvSpPr>
        <xdr:cNvPr id="255" name="TextBox 3">
          <a:extLst>
            <a:ext uri="{FF2B5EF4-FFF2-40B4-BE49-F238E27FC236}">
              <a16:creationId xmlns:a16="http://schemas.microsoft.com/office/drawing/2014/main" id="{D6377B9E-81AC-44AE-8D29-419047D172D5}"/>
            </a:ext>
          </a:extLst>
        </xdr:cNvPr>
        <xdr:cNvSpPr txBox="1">
          <a:spLocks noChangeArrowheads="1"/>
        </xdr:cNvSpPr>
      </xdr:nvSpPr>
      <xdr:spPr bwMode="auto">
        <a:xfrm>
          <a:off x="2343150" y="13068300"/>
          <a:ext cx="0" cy="361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61947"/>
    <xdr:sp macro="" textlink="">
      <xdr:nvSpPr>
        <xdr:cNvPr id="256" name="TextBox 3">
          <a:extLst>
            <a:ext uri="{FF2B5EF4-FFF2-40B4-BE49-F238E27FC236}">
              <a16:creationId xmlns:a16="http://schemas.microsoft.com/office/drawing/2014/main" id="{9B3F7136-0A04-46F3-93A9-41326FE295D3}"/>
            </a:ext>
          </a:extLst>
        </xdr:cNvPr>
        <xdr:cNvSpPr txBox="1">
          <a:spLocks noChangeArrowheads="1"/>
        </xdr:cNvSpPr>
      </xdr:nvSpPr>
      <xdr:spPr bwMode="auto">
        <a:xfrm>
          <a:off x="2343150" y="13068300"/>
          <a:ext cx="0" cy="361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61947"/>
    <xdr:sp macro="" textlink="">
      <xdr:nvSpPr>
        <xdr:cNvPr id="257" name="TextBox 3">
          <a:extLst>
            <a:ext uri="{FF2B5EF4-FFF2-40B4-BE49-F238E27FC236}">
              <a16:creationId xmlns:a16="http://schemas.microsoft.com/office/drawing/2014/main" id="{532BD1B6-2C9E-43AF-B46C-CAA04D3F2CD1}"/>
            </a:ext>
          </a:extLst>
        </xdr:cNvPr>
        <xdr:cNvSpPr txBox="1">
          <a:spLocks noChangeArrowheads="1"/>
        </xdr:cNvSpPr>
      </xdr:nvSpPr>
      <xdr:spPr bwMode="auto">
        <a:xfrm>
          <a:off x="2343150" y="13068300"/>
          <a:ext cx="0" cy="361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0047"/>
    <xdr:sp macro="" textlink="">
      <xdr:nvSpPr>
        <xdr:cNvPr id="258" name="TextBox 3">
          <a:extLst>
            <a:ext uri="{FF2B5EF4-FFF2-40B4-BE49-F238E27FC236}">
              <a16:creationId xmlns:a16="http://schemas.microsoft.com/office/drawing/2014/main" id="{4DE2A0D2-063C-4C09-8A4F-EC3576BB5894}"/>
            </a:ext>
          </a:extLst>
        </xdr:cNvPr>
        <xdr:cNvSpPr txBox="1">
          <a:spLocks noChangeArrowheads="1"/>
        </xdr:cNvSpPr>
      </xdr:nvSpPr>
      <xdr:spPr bwMode="auto">
        <a:xfrm>
          <a:off x="2343150" y="13068300"/>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0997"/>
    <xdr:sp macro="" textlink="">
      <xdr:nvSpPr>
        <xdr:cNvPr id="259" name="TextBox 3">
          <a:extLst>
            <a:ext uri="{FF2B5EF4-FFF2-40B4-BE49-F238E27FC236}">
              <a16:creationId xmlns:a16="http://schemas.microsoft.com/office/drawing/2014/main" id="{E4C270C4-BFE9-4794-997B-052CE18BBB98}"/>
            </a:ext>
          </a:extLst>
        </xdr:cNvPr>
        <xdr:cNvSpPr txBox="1">
          <a:spLocks noChangeArrowheads="1"/>
        </xdr:cNvSpPr>
      </xdr:nvSpPr>
      <xdr:spPr bwMode="auto">
        <a:xfrm>
          <a:off x="2343150" y="13068300"/>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61947"/>
    <xdr:sp macro="" textlink="">
      <xdr:nvSpPr>
        <xdr:cNvPr id="260" name="TextBox 3">
          <a:extLst>
            <a:ext uri="{FF2B5EF4-FFF2-40B4-BE49-F238E27FC236}">
              <a16:creationId xmlns:a16="http://schemas.microsoft.com/office/drawing/2014/main" id="{6BA128DA-35CC-4AA6-8EFA-0EA7E0BB0464}"/>
            </a:ext>
          </a:extLst>
        </xdr:cNvPr>
        <xdr:cNvSpPr txBox="1">
          <a:spLocks noChangeArrowheads="1"/>
        </xdr:cNvSpPr>
      </xdr:nvSpPr>
      <xdr:spPr bwMode="auto">
        <a:xfrm>
          <a:off x="2343150" y="13068300"/>
          <a:ext cx="0" cy="361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4565"/>
    <xdr:sp macro="" textlink="">
      <xdr:nvSpPr>
        <xdr:cNvPr id="261" name="TextBox 3">
          <a:extLst>
            <a:ext uri="{FF2B5EF4-FFF2-40B4-BE49-F238E27FC236}">
              <a16:creationId xmlns:a16="http://schemas.microsoft.com/office/drawing/2014/main" id="{E0182EBB-3D6B-468D-8A47-4AAA3867292D}"/>
            </a:ext>
          </a:extLst>
        </xdr:cNvPr>
        <xdr:cNvSpPr txBox="1">
          <a:spLocks noChangeArrowheads="1"/>
        </xdr:cNvSpPr>
      </xdr:nvSpPr>
      <xdr:spPr bwMode="auto">
        <a:xfrm>
          <a:off x="2343150" y="13068300"/>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61947"/>
    <xdr:sp macro="" textlink="">
      <xdr:nvSpPr>
        <xdr:cNvPr id="262" name="TextBox 3">
          <a:extLst>
            <a:ext uri="{FF2B5EF4-FFF2-40B4-BE49-F238E27FC236}">
              <a16:creationId xmlns:a16="http://schemas.microsoft.com/office/drawing/2014/main" id="{1AC48334-257B-44A5-94DE-492C40D2B629}"/>
            </a:ext>
          </a:extLst>
        </xdr:cNvPr>
        <xdr:cNvSpPr txBox="1">
          <a:spLocks noChangeArrowheads="1"/>
        </xdr:cNvSpPr>
      </xdr:nvSpPr>
      <xdr:spPr bwMode="auto">
        <a:xfrm>
          <a:off x="2343150" y="13068300"/>
          <a:ext cx="0" cy="361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7197"/>
    <xdr:sp macro="" textlink="">
      <xdr:nvSpPr>
        <xdr:cNvPr id="263" name="TextBox 3">
          <a:extLst>
            <a:ext uri="{FF2B5EF4-FFF2-40B4-BE49-F238E27FC236}">
              <a16:creationId xmlns:a16="http://schemas.microsoft.com/office/drawing/2014/main" id="{8BB96045-E915-498F-9C9C-E6BD3919DB09}"/>
            </a:ext>
          </a:extLst>
        </xdr:cNvPr>
        <xdr:cNvSpPr txBox="1">
          <a:spLocks noChangeArrowheads="1"/>
        </xdr:cNvSpPr>
      </xdr:nvSpPr>
      <xdr:spPr bwMode="auto">
        <a:xfrm>
          <a:off x="2343150" y="13068300"/>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1472"/>
    <xdr:sp macro="" textlink="">
      <xdr:nvSpPr>
        <xdr:cNvPr id="264" name="TextBox 3">
          <a:extLst>
            <a:ext uri="{FF2B5EF4-FFF2-40B4-BE49-F238E27FC236}">
              <a16:creationId xmlns:a16="http://schemas.microsoft.com/office/drawing/2014/main" id="{2111595B-2C7C-464D-8D4D-A4C8735B5580}"/>
            </a:ext>
          </a:extLst>
        </xdr:cNvPr>
        <xdr:cNvSpPr txBox="1">
          <a:spLocks noChangeArrowheads="1"/>
        </xdr:cNvSpPr>
      </xdr:nvSpPr>
      <xdr:spPr bwMode="auto">
        <a:xfrm>
          <a:off x="2343150" y="13068300"/>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7672"/>
    <xdr:sp macro="" textlink="">
      <xdr:nvSpPr>
        <xdr:cNvPr id="265" name="TextBox 3">
          <a:extLst>
            <a:ext uri="{FF2B5EF4-FFF2-40B4-BE49-F238E27FC236}">
              <a16:creationId xmlns:a16="http://schemas.microsoft.com/office/drawing/2014/main" id="{6D747978-BA57-465B-97F4-397550F7831D}"/>
            </a:ext>
          </a:extLst>
        </xdr:cNvPr>
        <xdr:cNvSpPr txBox="1">
          <a:spLocks noChangeArrowheads="1"/>
        </xdr:cNvSpPr>
      </xdr:nvSpPr>
      <xdr:spPr bwMode="auto">
        <a:xfrm>
          <a:off x="2343150" y="13068300"/>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1472"/>
    <xdr:sp macro="" textlink="">
      <xdr:nvSpPr>
        <xdr:cNvPr id="266" name="TextBox 3">
          <a:extLst>
            <a:ext uri="{FF2B5EF4-FFF2-40B4-BE49-F238E27FC236}">
              <a16:creationId xmlns:a16="http://schemas.microsoft.com/office/drawing/2014/main" id="{9F273401-0847-423F-813D-31361B78490B}"/>
            </a:ext>
          </a:extLst>
        </xdr:cNvPr>
        <xdr:cNvSpPr txBox="1">
          <a:spLocks noChangeArrowheads="1"/>
        </xdr:cNvSpPr>
      </xdr:nvSpPr>
      <xdr:spPr bwMode="auto">
        <a:xfrm>
          <a:off x="2343150" y="13068300"/>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0997"/>
    <xdr:sp macro="" textlink="">
      <xdr:nvSpPr>
        <xdr:cNvPr id="267" name="TextBox 3">
          <a:extLst>
            <a:ext uri="{FF2B5EF4-FFF2-40B4-BE49-F238E27FC236}">
              <a16:creationId xmlns:a16="http://schemas.microsoft.com/office/drawing/2014/main" id="{9E339A34-906C-4212-A83F-59B8BA9227D4}"/>
            </a:ext>
          </a:extLst>
        </xdr:cNvPr>
        <xdr:cNvSpPr txBox="1">
          <a:spLocks noChangeArrowheads="1"/>
        </xdr:cNvSpPr>
      </xdr:nvSpPr>
      <xdr:spPr bwMode="auto">
        <a:xfrm>
          <a:off x="2343150" y="13068300"/>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1472"/>
    <xdr:sp macro="" textlink="">
      <xdr:nvSpPr>
        <xdr:cNvPr id="268" name="TextBox 3">
          <a:extLst>
            <a:ext uri="{FF2B5EF4-FFF2-40B4-BE49-F238E27FC236}">
              <a16:creationId xmlns:a16="http://schemas.microsoft.com/office/drawing/2014/main" id="{E7D95325-05DB-4AD1-9CE6-D106757B2A2C}"/>
            </a:ext>
          </a:extLst>
        </xdr:cNvPr>
        <xdr:cNvSpPr txBox="1">
          <a:spLocks noChangeArrowheads="1"/>
        </xdr:cNvSpPr>
      </xdr:nvSpPr>
      <xdr:spPr bwMode="auto">
        <a:xfrm>
          <a:off x="2343150" y="13068300"/>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0997"/>
    <xdr:sp macro="" textlink="">
      <xdr:nvSpPr>
        <xdr:cNvPr id="269" name="TextBox 3">
          <a:extLst>
            <a:ext uri="{FF2B5EF4-FFF2-40B4-BE49-F238E27FC236}">
              <a16:creationId xmlns:a16="http://schemas.microsoft.com/office/drawing/2014/main" id="{1FCAF572-70B2-44EC-93C0-A36D273A10A7}"/>
            </a:ext>
          </a:extLst>
        </xdr:cNvPr>
        <xdr:cNvSpPr txBox="1">
          <a:spLocks noChangeArrowheads="1"/>
        </xdr:cNvSpPr>
      </xdr:nvSpPr>
      <xdr:spPr bwMode="auto">
        <a:xfrm>
          <a:off x="2343150" y="13068300"/>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9097"/>
    <xdr:sp macro="" textlink="">
      <xdr:nvSpPr>
        <xdr:cNvPr id="270" name="TextBox 3">
          <a:extLst>
            <a:ext uri="{FF2B5EF4-FFF2-40B4-BE49-F238E27FC236}">
              <a16:creationId xmlns:a16="http://schemas.microsoft.com/office/drawing/2014/main" id="{21B8031B-A7C9-43BF-9224-81247A6EFD5D}"/>
            </a:ext>
          </a:extLst>
        </xdr:cNvPr>
        <xdr:cNvSpPr txBox="1">
          <a:spLocks noChangeArrowheads="1"/>
        </xdr:cNvSpPr>
      </xdr:nvSpPr>
      <xdr:spPr bwMode="auto">
        <a:xfrm>
          <a:off x="2343150" y="13068300"/>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0047"/>
    <xdr:sp macro="" textlink="">
      <xdr:nvSpPr>
        <xdr:cNvPr id="271" name="TextBox 3">
          <a:extLst>
            <a:ext uri="{FF2B5EF4-FFF2-40B4-BE49-F238E27FC236}">
              <a16:creationId xmlns:a16="http://schemas.microsoft.com/office/drawing/2014/main" id="{E865E4AB-A90E-4CD1-B236-D5766C48FD8A}"/>
            </a:ext>
          </a:extLst>
        </xdr:cNvPr>
        <xdr:cNvSpPr txBox="1">
          <a:spLocks noChangeArrowheads="1"/>
        </xdr:cNvSpPr>
      </xdr:nvSpPr>
      <xdr:spPr bwMode="auto">
        <a:xfrm>
          <a:off x="2343150" y="13068300"/>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0997"/>
    <xdr:sp macro="" textlink="">
      <xdr:nvSpPr>
        <xdr:cNvPr id="272" name="TextBox 3">
          <a:extLst>
            <a:ext uri="{FF2B5EF4-FFF2-40B4-BE49-F238E27FC236}">
              <a16:creationId xmlns:a16="http://schemas.microsoft.com/office/drawing/2014/main" id="{DD09ED3E-893E-4AAD-A1C7-48A28BDC1109}"/>
            </a:ext>
          </a:extLst>
        </xdr:cNvPr>
        <xdr:cNvSpPr txBox="1">
          <a:spLocks noChangeArrowheads="1"/>
        </xdr:cNvSpPr>
      </xdr:nvSpPr>
      <xdr:spPr bwMode="auto">
        <a:xfrm>
          <a:off x="2343150" y="13068300"/>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0997"/>
    <xdr:sp macro="" textlink="">
      <xdr:nvSpPr>
        <xdr:cNvPr id="273" name="TextBox 3">
          <a:extLst>
            <a:ext uri="{FF2B5EF4-FFF2-40B4-BE49-F238E27FC236}">
              <a16:creationId xmlns:a16="http://schemas.microsoft.com/office/drawing/2014/main" id="{EE5403FE-6DB1-4A7C-8A0A-10494747A467}"/>
            </a:ext>
          </a:extLst>
        </xdr:cNvPr>
        <xdr:cNvSpPr txBox="1">
          <a:spLocks noChangeArrowheads="1"/>
        </xdr:cNvSpPr>
      </xdr:nvSpPr>
      <xdr:spPr bwMode="auto">
        <a:xfrm>
          <a:off x="2343150" y="13068300"/>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4565"/>
    <xdr:sp macro="" textlink="">
      <xdr:nvSpPr>
        <xdr:cNvPr id="274" name="TextBox 3">
          <a:extLst>
            <a:ext uri="{FF2B5EF4-FFF2-40B4-BE49-F238E27FC236}">
              <a16:creationId xmlns:a16="http://schemas.microsoft.com/office/drawing/2014/main" id="{402D7ADE-2546-4990-9213-3A228061CA12}"/>
            </a:ext>
          </a:extLst>
        </xdr:cNvPr>
        <xdr:cNvSpPr txBox="1">
          <a:spLocks noChangeArrowheads="1"/>
        </xdr:cNvSpPr>
      </xdr:nvSpPr>
      <xdr:spPr bwMode="auto">
        <a:xfrm>
          <a:off x="2343150" y="13068300"/>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0522"/>
    <xdr:sp macro="" textlink="">
      <xdr:nvSpPr>
        <xdr:cNvPr id="275" name="TextBox 3">
          <a:extLst>
            <a:ext uri="{FF2B5EF4-FFF2-40B4-BE49-F238E27FC236}">
              <a16:creationId xmlns:a16="http://schemas.microsoft.com/office/drawing/2014/main" id="{DF665CC0-9A62-43AF-9055-90E765935BEE}"/>
            </a:ext>
          </a:extLst>
        </xdr:cNvPr>
        <xdr:cNvSpPr txBox="1">
          <a:spLocks noChangeArrowheads="1"/>
        </xdr:cNvSpPr>
      </xdr:nvSpPr>
      <xdr:spPr bwMode="auto">
        <a:xfrm>
          <a:off x="2343150"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85040"/>
    <xdr:sp macro="" textlink="">
      <xdr:nvSpPr>
        <xdr:cNvPr id="276" name="TextBox 3">
          <a:extLst>
            <a:ext uri="{FF2B5EF4-FFF2-40B4-BE49-F238E27FC236}">
              <a16:creationId xmlns:a16="http://schemas.microsoft.com/office/drawing/2014/main" id="{EE64315F-96F9-4E96-969F-D0015EB6EDC0}"/>
            </a:ext>
          </a:extLst>
        </xdr:cNvPr>
        <xdr:cNvSpPr txBox="1">
          <a:spLocks noChangeArrowheads="1"/>
        </xdr:cNvSpPr>
      </xdr:nvSpPr>
      <xdr:spPr bwMode="auto">
        <a:xfrm>
          <a:off x="2343150"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7672"/>
    <xdr:sp macro="" textlink="">
      <xdr:nvSpPr>
        <xdr:cNvPr id="277" name="TextBox 3">
          <a:extLst>
            <a:ext uri="{FF2B5EF4-FFF2-40B4-BE49-F238E27FC236}">
              <a16:creationId xmlns:a16="http://schemas.microsoft.com/office/drawing/2014/main" id="{57D548A5-4BCD-44B3-8378-91598486D2EE}"/>
            </a:ext>
          </a:extLst>
        </xdr:cNvPr>
        <xdr:cNvSpPr txBox="1">
          <a:spLocks noChangeArrowheads="1"/>
        </xdr:cNvSpPr>
      </xdr:nvSpPr>
      <xdr:spPr bwMode="auto">
        <a:xfrm>
          <a:off x="2343150" y="13068300"/>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8147"/>
    <xdr:sp macro="" textlink="">
      <xdr:nvSpPr>
        <xdr:cNvPr id="278" name="TextBox 3">
          <a:extLst>
            <a:ext uri="{FF2B5EF4-FFF2-40B4-BE49-F238E27FC236}">
              <a16:creationId xmlns:a16="http://schemas.microsoft.com/office/drawing/2014/main" id="{696CA15A-74FB-44DE-A49E-9B598E01CFA0}"/>
            </a:ext>
          </a:extLst>
        </xdr:cNvPr>
        <xdr:cNvSpPr txBox="1">
          <a:spLocks noChangeArrowheads="1"/>
        </xdr:cNvSpPr>
      </xdr:nvSpPr>
      <xdr:spPr bwMode="auto">
        <a:xfrm>
          <a:off x="2343150" y="13068300"/>
          <a:ext cx="0" cy="43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7672"/>
    <xdr:sp macro="" textlink="">
      <xdr:nvSpPr>
        <xdr:cNvPr id="279" name="TextBox 3">
          <a:extLst>
            <a:ext uri="{FF2B5EF4-FFF2-40B4-BE49-F238E27FC236}">
              <a16:creationId xmlns:a16="http://schemas.microsoft.com/office/drawing/2014/main" id="{8B4103D2-57D2-40E9-BF47-8AD8E3F0C82C}"/>
            </a:ext>
          </a:extLst>
        </xdr:cNvPr>
        <xdr:cNvSpPr txBox="1">
          <a:spLocks noChangeArrowheads="1"/>
        </xdr:cNvSpPr>
      </xdr:nvSpPr>
      <xdr:spPr bwMode="auto">
        <a:xfrm>
          <a:off x="2343150" y="13068300"/>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8147"/>
    <xdr:sp macro="" textlink="">
      <xdr:nvSpPr>
        <xdr:cNvPr id="280" name="TextBox 3">
          <a:extLst>
            <a:ext uri="{FF2B5EF4-FFF2-40B4-BE49-F238E27FC236}">
              <a16:creationId xmlns:a16="http://schemas.microsoft.com/office/drawing/2014/main" id="{5D3890F3-BA3C-4725-94FB-44F1D5954C40}"/>
            </a:ext>
          </a:extLst>
        </xdr:cNvPr>
        <xdr:cNvSpPr txBox="1">
          <a:spLocks noChangeArrowheads="1"/>
        </xdr:cNvSpPr>
      </xdr:nvSpPr>
      <xdr:spPr bwMode="auto">
        <a:xfrm>
          <a:off x="2343150" y="13068300"/>
          <a:ext cx="0" cy="43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85040"/>
    <xdr:sp macro="" textlink="">
      <xdr:nvSpPr>
        <xdr:cNvPr id="281" name="TextBox 3">
          <a:extLst>
            <a:ext uri="{FF2B5EF4-FFF2-40B4-BE49-F238E27FC236}">
              <a16:creationId xmlns:a16="http://schemas.microsoft.com/office/drawing/2014/main" id="{A30C96B8-BD24-438B-8F52-A8895DE034EE}"/>
            </a:ext>
          </a:extLst>
        </xdr:cNvPr>
        <xdr:cNvSpPr txBox="1">
          <a:spLocks noChangeArrowheads="1"/>
        </xdr:cNvSpPr>
      </xdr:nvSpPr>
      <xdr:spPr bwMode="auto">
        <a:xfrm>
          <a:off x="2343150"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7197"/>
    <xdr:sp macro="" textlink="">
      <xdr:nvSpPr>
        <xdr:cNvPr id="282" name="TextBox 3">
          <a:extLst>
            <a:ext uri="{FF2B5EF4-FFF2-40B4-BE49-F238E27FC236}">
              <a16:creationId xmlns:a16="http://schemas.microsoft.com/office/drawing/2014/main" id="{65609314-577E-4822-9932-F24881BC9DA6}"/>
            </a:ext>
          </a:extLst>
        </xdr:cNvPr>
        <xdr:cNvSpPr txBox="1">
          <a:spLocks noChangeArrowheads="1"/>
        </xdr:cNvSpPr>
      </xdr:nvSpPr>
      <xdr:spPr bwMode="auto">
        <a:xfrm>
          <a:off x="2343150" y="13068300"/>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85040"/>
    <xdr:sp macro="" textlink="">
      <xdr:nvSpPr>
        <xdr:cNvPr id="283" name="TextBox 3">
          <a:extLst>
            <a:ext uri="{FF2B5EF4-FFF2-40B4-BE49-F238E27FC236}">
              <a16:creationId xmlns:a16="http://schemas.microsoft.com/office/drawing/2014/main" id="{45CDB572-FE3A-4DEF-A7B4-6947155050F3}"/>
            </a:ext>
          </a:extLst>
        </xdr:cNvPr>
        <xdr:cNvSpPr txBox="1">
          <a:spLocks noChangeArrowheads="1"/>
        </xdr:cNvSpPr>
      </xdr:nvSpPr>
      <xdr:spPr bwMode="auto">
        <a:xfrm>
          <a:off x="2343150"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7197"/>
    <xdr:sp macro="" textlink="">
      <xdr:nvSpPr>
        <xdr:cNvPr id="284" name="TextBox 3">
          <a:extLst>
            <a:ext uri="{FF2B5EF4-FFF2-40B4-BE49-F238E27FC236}">
              <a16:creationId xmlns:a16="http://schemas.microsoft.com/office/drawing/2014/main" id="{BD7F3A0B-2041-436A-B6AC-EF9D9EB826AB}"/>
            </a:ext>
          </a:extLst>
        </xdr:cNvPr>
        <xdr:cNvSpPr txBox="1">
          <a:spLocks noChangeArrowheads="1"/>
        </xdr:cNvSpPr>
      </xdr:nvSpPr>
      <xdr:spPr bwMode="auto">
        <a:xfrm>
          <a:off x="2343150" y="13068300"/>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4565"/>
    <xdr:sp macro="" textlink="">
      <xdr:nvSpPr>
        <xdr:cNvPr id="285" name="TextBox 3">
          <a:extLst>
            <a:ext uri="{FF2B5EF4-FFF2-40B4-BE49-F238E27FC236}">
              <a16:creationId xmlns:a16="http://schemas.microsoft.com/office/drawing/2014/main" id="{732AB40E-894F-416C-88E3-F783CD82E3E8}"/>
            </a:ext>
          </a:extLst>
        </xdr:cNvPr>
        <xdr:cNvSpPr txBox="1">
          <a:spLocks noChangeArrowheads="1"/>
        </xdr:cNvSpPr>
      </xdr:nvSpPr>
      <xdr:spPr bwMode="auto">
        <a:xfrm>
          <a:off x="2343150" y="13068300"/>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4565"/>
    <xdr:sp macro="" textlink="">
      <xdr:nvSpPr>
        <xdr:cNvPr id="286" name="TextBox 3">
          <a:extLst>
            <a:ext uri="{FF2B5EF4-FFF2-40B4-BE49-F238E27FC236}">
              <a16:creationId xmlns:a16="http://schemas.microsoft.com/office/drawing/2014/main" id="{EDA8BAB8-8733-4F8D-A2EE-A34A1252793A}"/>
            </a:ext>
          </a:extLst>
        </xdr:cNvPr>
        <xdr:cNvSpPr txBox="1">
          <a:spLocks noChangeArrowheads="1"/>
        </xdr:cNvSpPr>
      </xdr:nvSpPr>
      <xdr:spPr bwMode="auto">
        <a:xfrm>
          <a:off x="2343150" y="13068300"/>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5922"/>
    <xdr:sp macro="" textlink="">
      <xdr:nvSpPr>
        <xdr:cNvPr id="287" name="TextBox 3">
          <a:extLst>
            <a:ext uri="{FF2B5EF4-FFF2-40B4-BE49-F238E27FC236}">
              <a16:creationId xmlns:a16="http://schemas.microsoft.com/office/drawing/2014/main" id="{07C0C664-EC1B-49A7-BEBF-9AAC2BE9A601}"/>
            </a:ext>
          </a:extLst>
        </xdr:cNvPr>
        <xdr:cNvSpPr txBox="1">
          <a:spLocks noChangeArrowheads="1"/>
        </xdr:cNvSpPr>
      </xdr:nvSpPr>
      <xdr:spPr bwMode="auto">
        <a:xfrm>
          <a:off x="2343150"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5447"/>
    <xdr:sp macro="" textlink="">
      <xdr:nvSpPr>
        <xdr:cNvPr id="288" name="TextBox 3">
          <a:extLst>
            <a:ext uri="{FF2B5EF4-FFF2-40B4-BE49-F238E27FC236}">
              <a16:creationId xmlns:a16="http://schemas.microsoft.com/office/drawing/2014/main" id="{A181A834-69F0-4FA9-8C1C-181849552176}"/>
            </a:ext>
          </a:extLst>
        </xdr:cNvPr>
        <xdr:cNvSpPr txBox="1">
          <a:spLocks noChangeArrowheads="1"/>
        </xdr:cNvSpPr>
      </xdr:nvSpPr>
      <xdr:spPr bwMode="auto">
        <a:xfrm>
          <a:off x="2343150" y="13068300"/>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5922"/>
    <xdr:sp macro="" textlink="">
      <xdr:nvSpPr>
        <xdr:cNvPr id="289" name="TextBox 3">
          <a:extLst>
            <a:ext uri="{FF2B5EF4-FFF2-40B4-BE49-F238E27FC236}">
              <a16:creationId xmlns:a16="http://schemas.microsoft.com/office/drawing/2014/main" id="{3DC22B16-D2E3-46B6-92CF-128A9F342610}"/>
            </a:ext>
          </a:extLst>
        </xdr:cNvPr>
        <xdr:cNvSpPr txBox="1">
          <a:spLocks noChangeArrowheads="1"/>
        </xdr:cNvSpPr>
      </xdr:nvSpPr>
      <xdr:spPr bwMode="auto">
        <a:xfrm>
          <a:off x="2343150"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5447"/>
    <xdr:sp macro="" textlink="">
      <xdr:nvSpPr>
        <xdr:cNvPr id="290" name="TextBox 3">
          <a:extLst>
            <a:ext uri="{FF2B5EF4-FFF2-40B4-BE49-F238E27FC236}">
              <a16:creationId xmlns:a16="http://schemas.microsoft.com/office/drawing/2014/main" id="{057965AA-5CED-4824-B007-6188282A1B44}"/>
            </a:ext>
          </a:extLst>
        </xdr:cNvPr>
        <xdr:cNvSpPr txBox="1">
          <a:spLocks noChangeArrowheads="1"/>
        </xdr:cNvSpPr>
      </xdr:nvSpPr>
      <xdr:spPr bwMode="auto">
        <a:xfrm>
          <a:off x="2343150" y="13068300"/>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3547"/>
    <xdr:sp macro="" textlink="">
      <xdr:nvSpPr>
        <xdr:cNvPr id="291" name="TextBox 3">
          <a:extLst>
            <a:ext uri="{FF2B5EF4-FFF2-40B4-BE49-F238E27FC236}">
              <a16:creationId xmlns:a16="http://schemas.microsoft.com/office/drawing/2014/main" id="{A35625EA-047E-4DE7-9AA9-4077BBAAAF3F}"/>
            </a:ext>
          </a:extLst>
        </xdr:cNvPr>
        <xdr:cNvSpPr txBox="1">
          <a:spLocks noChangeArrowheads="1"/>
        </xdr:cNvSpPr>
      </xdr:nvSpPr>
      <xdr:spPr bwMode="auto">
        <a:xfrm>
          <a:off x="2343150" y="13068300"/>
          <a:ext cx="0" cy="463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292" name="TextBox 3">
          <a:extLst>
            <a:ext uri="{FF2B5EF4-FFF2-40B4-BE49-F238E27FC236}">
              <a16:creationId xmlns:a16="http://schemas.microsoft.com/office/drawing/2014/main" id="{A363709E-7858-4A8F-BA2A-CD439FFAC111}"/>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5447"/>
    <xdr:sp macro="" textlink="">
      <xdr:nvSpPr>
        <xdr:cNvPr id="293" name="TextBox 3">
          <a:extLst>
            <a:ext uri="{FF2B5EF4-FFF2-40B4-BE49-F238E27FC236}">
              <a16:creationId xmlns:a16="http://schemas.microsoft.com/office/drawing/2014/main" id="{5A448DFF-C4A9-4901-B7A1-6B6E53598A24}"/>
            </a:ext>
          </a:extLst>
        </xdr:cNvPr>
        <xdr:cNvSpPr txBox="1">
          <a:spLocks noChangeArrowheads="1"/>
        </xdr:cNvSpPr>
      </xdr:nvSpPr>
      <xdr:spPr bwMode="auto">
        <a:xfrm>
          <a:off x="2343150" y="13068300"/>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5447"/>
    <xdr:sp macro="" textlink="">
      <xdr:nvSpPr>
        <xdr:cNvPr id="294" name="TextBox 3">
          <a:extLst>
            <a:ext uri="{FF2B5EF4-FFF2-40B4-BE49-F238E27FC236}">
              <a16:creationId xmlns:a16="http://schemas.microsoft.com/office/drawing/2014/main" id="{E6BA8707-12EB-49CF-ABE0-AA53582C701B}"/>
            </a:ext>
          </a:extLst>
        </xdr:cNvPr>
        <xdr:cNvSpPr txBox="1">
          <a:spLocks noChangeArrowheads="1"/>
        </xdr:cNvSpPr>
      </xdr:nvSpPr>
      <xdr:spPr bwMode="auto">
        <a:xfrm>
          <a:off x="2343150" y="13068300"/>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4972"/>
    <xdr:sp macro="" textlink="">
      <xdr:nvSpPr>
        <xdr:cNvPr id="295" name="TextBox 3">
          <a:extLst>
            <a:ext uri="{FF2B5EF4-FFF2-40B4-BE49-F238E27FC236}">
              <a16:creationId xmlns:a16="http://schemas.microsoft.com/office/drawing/2014/main" id="{1431DA9A-67A7-4DDD-9E3F-BE5394ACF4CB}"/>
            </a:ext>
          </a:extLst>
        </xdr:cNvPr>
        <xdr:cNvSpPr txBox="1">
          <a:spLocks noChangeArrowheads="1"/>
        </xdr:cNvSpPr>
      </xdr:nvSpPr>
      <xdr:spPr bwMode="auto">
        <a:xfrm>
          <a:off x="2343150"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4972"/>
    <xdr:sp macro="" textlink="">
      <xdr:nvSpPr>
        <xdr:cNvPr id="296" name="TextBox 3">
          <a:extLst>
            <a:ext uri="{FF2B5EF4-FFF2-40B4-BE49-F238E27FC236}">
              <a16:creationId xmlns:a16="http://schemas.microsoft.com/office/drawing/2014/main" id="{7C19A4DF-93A6-4EBA-8230-53E8824B41D9}"/>
            </a:ext>
          </a:extLst>
        </xdr:cNvPr>
        <xdr:cNvSpPr txBox="1">
          <a:spLocks noChangeArrowheads="1"/>
        </xdr:cNvSpPr>
      </xdr:nvSpPr>
      <xdr:spPr bwMode="auto">
        <a:xfrm>
          <a:off x="2343150"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297" name="TextBox 3">
          <a:extLst>
            <a:ext uri="{FF2B5EF4-FFF2-40B4-BE49-F238E27FC236}">
              <a16:creationId xmlns:a16="http://schemas.microsoft.com/office/drawing/2014/main" id="{60A97B64-F38B-4507-9993-6402DE2099E2}"/>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4972"/>
    <xdr:sp macro="" textlink="">
      <xdr:nvSpPr>
        <xdr:cNvPr id="298" name="TextBox 3">
          <a:extLst>
            <a:ext uri="{FF2B5EF4-FFF2-40B4-BE49-F238E27FC236}">
              <a16:creationId xmlns:a16="http://schemas.microsoft.com/office/drawing/2014/main" id="{1E9B5234-F6D8-4792-9C19-8DA3F34C3C11}"/>
            </a:ext>
          </a:extLst>
        </xdr:cNvPr>
        <xdr:cNvSpPr txBox="1">
          <a:spLocks noChangeArrowheads="1"/>
        </xdr:cNvSpPr>
      </xdr:nvSpPr>
      <xdr:spPr bwMode="auto">
        <a:xfrm>
          <a:off x="2343150"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299" name="TextBox 3">
          <a:extLst>
            <a:ext uri="{FF2B5EF4-FFF2-40B4-BE49-F238E27FC236}">
              <a16:creationId xmlns:a16="http://schemas.microsoft.com/office/drawing/2014/main" id="{79355A39-61FE-4F92-BE00-66E8843A7B8F}"/>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3547"/>
    <xdr:sp macro="" textlink="">
      <xdr:nvSpPr>
        <xdr:cNvPr id="300" name="TextBox 3">
          <a:extLst>
            <a:ext uri="{FF2B5EF4-FFF2-40B4-BE49-F238E27FC236}">
              <a16:creationId xmlns:a16="http://schemas.microsoft.com/office/drawing/2014/main" id="{9DEE7836-5DB3-48CC-BF3A-79DB8AFE06BA}"/>
            </a:ext>
          </a:extLst>
        </xdr:cNvPr>
        <xdr:cNvSpPr txBox="1">
          <a:spLocks noChangeArrowheads="1"/>
        </xdr:cNvSpPr>
      </xdr:nvSpPr>
      <xdr:spPr bwMode="auto">
        <a:xfrm>
          <a:off x="2343150" y="13068300"/>
          <a:ext cx="0" cy="463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301" name="TextBox 3">
          <a:extLst>
            <a:ext uri="{FF2B5EF4-FFF2-40B4-BE49-F238E27FC236}">
              <a16:creationId xmlns:a16="http://schemas.microsoft.com/office/drawing/2014/main" id="{98C66A1A-169A-4CD5-9530-FC307B6B3644}"/>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302" name="TextBox 3">
          <a:extLst>
            <a:ext uri="{FF2B5EF4-FFF2-40B4-BE49-F238E27FC236}">
              <a16:creationId xmlns:a16="http://schemas.microsoft.com/office/drawing/2014/main" id="{8F7436B8-94C4-49D7-A812-79B2F617EA49}"/>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4022"/>
    <xdr:sp macro="" textlink="">
      <xdr:nvSpPr>
        <xdr:cNvPr id="303" name="TextBox 3">
          <a:extLst>
            <a:ext uri="{FF2B5EF4-FFF2-40B4-BE49-F238E27FC236}">
              <a16:creationId xmlns:a16="http://schemas.microsoft.com/office/drawing/2014/main" id="{93D85889-9E24-49AC-8DCA-F04EF7577924}"/>
            </a:ext>
          </a:extLst>
        </xdr:cNvPr>
        <xdr:cNvSpPr txBox="1">
          <a:spLocks noChangeArrowheads="1"/>
        </xdr:cNvSpPr>
      </xdr:nvSpPr>
      <xdr:spPr bwMode="auto">
        <a:xfrm>
          <a:off x="2343150"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04" name="Text Box 22">
          <a:extLst>
            <a:ext uri="{FF2B5EF4-FFF2-40B4-BE49-F238E27FC236}">
              <a16:creationId xmlns:a16="http://schemas.microsoft.com/office/drawing/2014/main" id="{E0E73215-3E72-4675-941E-F4D5FC3C1A3F}"/>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05" name="Text Box 23">
          <a:extLst>
            <a:ext uri="{FF2B5EF4-FFF2-40B4-BE49-F238E27FC236}">
              <a16:creationId xmlns:a16="http://schemas.microsoft.com/office/drawing/2014/main" id="{4C556223-7C46-48DF-9AF1-64DD1E30E62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06" name="Text Box 24">
          <a:extLst>
            <a:ext uri="{FF2B5EF4-FFF2-40B4-BE49-F238E27FC236}">
              <a16:creationId xmlns:a16="http://schemas.microsoft.com/office/drawing/2014/main" id="{953402CB-936E-4E62-B5D5-EEB7BF029EB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07" name="Text Box 25">
          <a:extLst>
            <a:ext uri="{FF2B5EF4-FFF2-40B4-BE49-F238E27FC236}">
              <a16:creationId xmlns:a16="http://schemas.microsoft.com/office/drawing/2014/main" id="{4B716E95-4F5F-439B-9E90-F5CC0413ADAF}"/>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08" name="Text Box 26">
          <a:extLst>
            <a:ext uri="{FF2B5EF4-FFF2-40B4-BE49-F238E27FC236}">
              <a16:creationId xmlns:a16="http://schemas.microsoft.com/office/drawing/2014/main" id="{6ECFD0ED-03AA-4440-A122-3F2C58E5D9A4}"/>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09" name="Text Box 27">
          <a:extLst>
            <a:ext uri="{FF2B5EF4-FFF2-40B4-BE49-F238E27FC236}">
              <a16:creationId xmlns:a16="http://schemas.microsoft.com/office/drawing/2014/main" id="{6E06404B-D890-4F1B-8BC0-B4A6BB384FBE}"/>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10" name="Text Box 28">
          <a:extLst>
            <a:ext uri="{FF2B5EF4-FFF2-40B4-BE49-F238E27FC236}">
              <a16:creationId xmlns:a16="http://schemas.microsoft.com/office/drawing/2014/main" id="{F271B12E-0740-439E-9D1D-26E22C37E75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11" name="Text Box 29">
          <a:extLst>
            <a:ext uri="{FF2B5EF4-FFF2-40B4-BE49-F238E27FC236}">
              <a16:creationId xmlns:a16="http://schemas.microsoft.com/office/drawing/2014/main" id="{3BAB7FDB-946C-48B3-B2B9-80BAC006076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12" name="Text Box 14">
          <a:extLst>
            <a:ext uri="{FF2B5EF4-FFF2-40B4-BE49-F238E27FC236}">
              <a16:creationId xmlns:a16="http://schemas.microsoft.com/office/drawing/2014/main" id="{1B92D0C5-5E0B-42CF-AF22-F8DC36B3E0F4}"/>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13" name="Text Box 15">
          <a:extLst>
            <a:ext uri="{FF2B5EF4-FFF2-40B4-BE49-F238E27FC236}">
              <a16:creationId xmlns:a16="http://schemas.microsoft.com/office/drawing/2014/main" id="{B1E26B45-A852-4D04-BFCC-EE286463D3B5}"/>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14" name="Text Box 16">
          <a:extLst>
            <a:ext uri="{FF2B5EF4-FFF2-40B4-BE49-F238E27FC236}">
              <a16:creationId xmlns:a16="http://schemas.microsoft.com/office/drawing/2014/main" id="{55F5C10F-9C01-4B4D-A3D0-8A4094A8DDDF}"/>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15" name="Text Box 17">
          <a:extLst>
            <a:ext uri="{FF2B5EF4-FFF2-40B4-BE49-F238E27FC236}">
              <a16:creationId xmlns:a16="http://schemas.microsoft.com/office/drawing/2014/main" id="{CA6E18B8-FB29-48B0-827D-7BC0D87F4F40}"/>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16" name="Text Box 18">
          <a:extLst>
            <a:ext uri="{FF2B5EF4-FFF2-40B4-BE49-F238E27FC236}">
              <a16:creationId xmlns:a16="http://schemas.microsoft.com/office/drawing/2014/main" id="{DBEFBA1A-41E7-424B-A35E-BF42C7AA6F6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17" name="Text Box 19">
          <a:extLst>
            <a:ext uri="{FF2B5EF4-FFF2-40B4-BE49-F238E27FC236}">
              <a16:creationId xmlns:a16="http://schemas.microsoft.com/office/drawing/2014/main" id="{9AD55CC4-AC94-43DC-AE54-99F503715D7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18" name="Text Box 20">
          <a:extLst>
            <a:ext uri="{FF2B5EF4-FFF2-40B4-BE49-F238E27FC236}">
              <a16:creationId xmlns:a16="http://schemas.microsoft.com/office/drawing/2014/main" id="{E82B9E50-E923-4B1D-A2E8-37037F35577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19" name="Text Box 21">
          <a:extLst>
            <a:ext uri="{FF2B5EF4-FFF2-40B4-BE49-F238E27FC236}">
              <a16:creationId xmlns:a16="http://schemas.microsoft.com/office/drawing/2014/main" id="{07A848C8-6FED-4130-A0AE-122A2C5CD35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20" name="Text Box 14">
          <a:extLst>
            <a:ext uri="{FF2B5EF4-FFF2-40B4-BE49-F238E27FC236}">
              <a16:creationId xmlns:a16="http://schemas.microsoft.com/office/drawing/2014/main" id="{B975CCC1-6F8E-4E2D-904A-6286341D174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21" name="Text Box 15">
          <a:extLst>
            <a:ext uri="{FF2B5EF4-FFF2-40B4-BE49-F238E27FC236}">
              <a16:creationId xmlns:a16="http://schemas.microsoft.com/office/drawing/2014/main" id="{51095693-E5E0-43FC-B979-52CF3C66BF35}"/>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22" name="Text Box 16">
          <a:extLst>
            <a:ext uri="{FF2B5EF4-FFF2-40B4-BE49-F238E27FC236}">
              <a16:creationId xmlns:a16="http://schemas.microsoft.com/office/drawing/2014/main" id="{1A1CA445-F059-4A94-A792-3B9CBB16B37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23" name="Text Box 17">
          <a:extLst>
            <a:ext uri="{FF2B5EF4-FFF2-40B4-BE49-F238E27FC236}">
              <a16:creationId xmlns:a16="http://schemas.microsoft.com/office/drawing/2014/main" id="{A168A95F-FA60-44DB-8C42-36D7BCB0961D}"/>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24" name="Text Box 18">
          <a:extLst>
            <a:ext uri="{FF2B5EF4-FFF2-40B4-BE49-F238E27FC236}">
              <a16:creationId xmlns:a16="http://schemas.microsoft.com/office/drawing/2014/main" id="{DB7F7F7F-7AFE-402F-9331-C8055835639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25" name="Text Box 19">
          <a:extLst>
            <a:ext uri="{FF2B5EF4-FFF2-40B4-BE49-F238E27FC236}">
              <a16:creationId xmlns:a16="http://schemas.microsoft.com/office/drawing/2014/main" id="{BDC23BE6-1F99-4C2E-959B-8EFD6C3B5F6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26" name="Text Box 20">
          <a:extLst>
            <a:ext uri="{FF2B5EF4-FFF2-40B4-BE49-F238E27FC236}">
              <a16:creationId xmlns:a16="http://schemas.microsoft.com/office/drawing/2014/main" id="{60E528FB-405F-4C7E-8523-FDF4DDBB6DD0}"/>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27" name="Text Box 21">
          <a:extLst>
            <a:ext uri="{FF2B5EF4-FFF2-40B4-BE49-F238E27FC236}">
              <a16:creationId xmlns:a16="http://schemas.microsoft.com/office/drawing/2014/main" id="{D8323C5C-145A-43DC-933A-F54FA587DB7F}"/>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28" name="Text Box 22">
          <a:extLst>
            <a:ext uri="{FF2B5EF4-FFF2-40B4-BE49-F238E27FC236}">
              <a16:creationId xmlns:a16="http://schemas.microsoft.com/office/drawing/2014/main" id="{5DE8388C-C6DC-49C7-8279-C8BCFC76366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29" name="Text Box 23">
          <a:extLst>
            <a:ext uri="{FF2B5EF4-FFF2-40B4-BE49-F238E27FC236}">
              <a16:creationId xmlns:a16="http://schemas.microsoft.com/office/drawing/2014/main" id="{63BF9319-330F-4DD9-916B-F4A388BE2E6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30" name="Text Box 24">
          <a:extLst>
            <a:ext uri="{FF2B5EF4-FFF2-40B4-BE49-F238E27FC236}">
              <a16:creationId xmlns:a16="http://schemas.microsoft.com/office/drawing/2014/main" id="{B2C07B36-6128-4933-B0D6-2F1FE890E4D0}"/>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31" name="Text Box 25">
          <a:extLst>
            <a:ext uri="{FF2B5EF4-FFF2-40B4-BE49-F238E27FC236}">
              <a16:creationId xmlns:a16="http://schemas.microsoft.com/office/drawing/2014/main" id="{FCDC4725-9C99-458A-B941-9B81498E024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32" name="Text Box 26">
          <a:extLst>
            <a:ext uri="{FF2B5EF4-FFF2-40B4-BE49-F238E27FC236}">
              <a16:creationId xmlns:a16="http://schemas.microsoft.com/office/drawing/2014/main" id="{E89A43C3-3AB7-4C57-B1E2-458A5818843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33" name="Text Box 27">
          <a:extLst>
            <a:ext uri="{FF2B5EF4-FFF2-40B4-BE49-F238E27FC236}">
              <a16:creationId xmlns:a16="http://schemas.microsoft.com/office/drawing/2014/main" id="{A6277039-0B5A-4676-9B39-FDE4223339D3}"/>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34" name="Text Box 28">
          <a:extLst>
            <a:ext uri="{FF2B5EF4-FFF2-40B4-BE49-F238E27FC236}">
              <a16:creationId xmlns:a16="http://schemas.microsoft.com/office/drawing/2014/main" id="{8EF5CC05-D06A-433D-BDC3-8A1CFD23CB75}"/>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35" name="Text Box 29">
          <a:extLst>
            <a:ext uri="{FF2B5EF4-FFF2-40B4-BE49-F238E27FC236}">
              <a16:creationId xmlns:a16="http://schemas.microsoft.com/office/drawing/2014/main" id="{AB4CA6F4-5258-4020-944B-7E3CE842CF0F}"/>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36" name="Text Box 14">
          <a:extLst>
            <a:ext uri="{FF2B5EF4-FFF2-40B4-BE49-F238E27FC236}">
              <a16:creationId xmlns:a16="http://schemas.microsoft.com/office/drawing/2014/main" id="{5B69E730-DC19-478B-BEFA-E1F6CC98884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37" name="Text Box 15">
          <a:extLst>
            <a:ext uri="{FF2B5EF4-FFF2-40B4-BE49-F238E27FC236}">
              <a16:creationId xmlns:a16="http://schemas.microsoft.com/office/drawing/2014/main" id="{EFCAD7C6-6509-4CE8-811F-F47EAF0CD0E0}"/>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38" name="Text Box 16">
          <a:extLst>
            <a:ext uri="{FF2B5EF4-FFF2-40B4-BE49-F238E27FC236}">
              <a16:creationId xmlns:a16="http://schemas.microsoft.com/office/drawing/2014/main" id="{865095BF-3AF8-47B1-9D85-1E216A3D3E4E}"/>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39" name="Text Box 17">
          <a:extLst>
            <a:ext uri="{FF2B5EF4-FFF2-40B4-BE49-F238E27FC236}">
              <a16:creationId xmlns:a16="http://schemas.microsoft.com/office/drawing/2014/main" id="{86F70D6E-E1E2-4757-9F9C-03EF3132834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40" name="Text Box 18">
          <a:extLst>
            <a:ext uri="{FF2B5EF4-FFF2-40B4-BE49-F238E27FC236}">
              <a16:creationId xmlns:a16="http://schemas.microsoft.com/office/drawing/2014/main" id="{6E071CBC-B55E-42C9-8E5A-FAC21CEDA67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41" name="Text Box 19">
          <a:extLst>
            <a:ext uri="{FF2B5EF4-FFF2-40B4-BE49-F238E27FC236}">
              <a16:creationId xmlns:a16="http://schemas.microsoft.com/office/drawing/2014/main" id="{831B965D-E651-4622-893D-126FCC261F9E}"/>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42" name="Text Box 20">
          <a:extLst>
            <a:ext uri="{FF2B5EF4-FFF2-40B4-BE49-F238E27FC236}">
              <a16:creationId xmlns:a16="http://schemas.microsoft.com/office/drawing/2014/main" id="{AE156A14-470F-40E1-A592-6337260D7034}"/>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43" name="Text Box 21">
          <a:extLst>
            <a:ext uri="{FF2B5EF4-FFF2-40B4-BE49-F238E27FC236}">
              <a16:creationId xmlns:a16="http://schemas.microsoft.com/office/drawing/2014/main" id="{5F60AB5A-9E87-4D86-8A51-DAD9B8B07070}"/>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44" name="Text Box 14">
          <a:extLst>
            <a:ext uri="{FF2B5EF4-FFF2-40B4-BE49-F238E27FC236}">
              <a16:creationId xmlns:a16="http://schemas.microsoft.com/office/drawing/2014/main" id="{ACFA02A2-715B-4AEC-9732-56E5BC764865}"/>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45" name="Text Box 15">
          <a:extLst>
            <a:ext uri="{FF2B5EF4-FFF2-40B4-BE49-F238E27FC236}">
              <a16:creationId xmlns:a16="http://schemas.microsoft.com/office/drawing/2014/main" id="{E6880B15-4D72-4BC4-AE5F-EA235634091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46" name="Text Box 16">
          <a:extLst>
            <a:ext uri="{FF2B5EF4-FFF2-40B4-BE49-F238E27FC236}">
              <a16:creationId xmlns:a16="http://schemas.microsoft.com/office/drawing/2014/main" id="{8E31DB73-C754-463E-A62E-4DCAB9EA0D93}"/>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47" name="Text Box 17">
          <a:extLst>
            <a:ext uri="{FF2B5EF4-FFF2-40B4-BE49-F238E27FC236}">
              <a16:creationId xmlns:a16="http://schemas.microsoft.com/office/drawing/2014/main" id="{DE1F7C8A-21C5-41E5-81DB-AA1B896BC17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48" name="Text Box 18">
          <a:extLst>
            <a:ext uri="{FF2B5EF4-FFF2-40B4-BE49-F238E27FC236}">
              <a16:creationId xmlns:a16="http://schemas.microsoft.com/office/drawing/2014/main" id="{239A5145-7FED-4AE7-AAE4-C60C9AB28183}"/>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49" name="Text Box 19">
          <a:extLst>
            <a:ext uri="{FF2B5EF4-FFF2-40B4-BE49-F238E27FC236}">
              <a16:creationId xmlns:a16="http://schemas.microsoft.com/office/drawing/2014/main" id="{DEC45881-85E7-468D-897B-36A3090C8BFB}"/>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50" name="Text Box 20">
          <a:extLst>
            <a:ext uri="{FF2B5EF4-FFF2-40B4-BE49-F238E27FC236}">
              <a16:creationId xmlns:a16="http://schemas.microsoft.com/office/drawing/2014/main" id="{FD690125-06E7-4F53-8AE5-0C4B324E7F13}"/>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51" name="Text Box 21">
          <a:extLst>
            <a:ext uri="{FF2B5EF4-FFF2-40B4-BE49-F238E27FC236}">
              <a16:creationId xmlns:a16="http://schemas.microsoft.com/office/drawing/2014/main" id="{FF77444F-94A2-47A7-ABE8-0BF8037F056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52" name="Text Box 22">
          <a:extLst>
            <a:ext uri="{FF2B5EF4-FFF2-40B4-BE49-F238E27FC236}">
              <a16:creationId xmlns:a16="http://schemas.microsoft.com/office/drawing/2014/main" id="{AF6FB35C-64C1-44BA-BC5F-33CC1E9EBE9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53" name="Text Box 23">
          <a:extLst>
            <a:ext uri="{FF2B5EF4-FFF2-40B4-BE49-F238E27FC236}">
              <a16:creationId xmlns:a16="http://schemas.microsoft.com/office/drawing/2014/main" id="{07AB8B77-51EC-4BC3-9791-F7AF3CBFACB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54" name="Text Box 24">
          <a:extLst>
            <a:ext uri="{FF2B5EF4-FFF2-40B4-BE49-F238E27FC236}">
              <a16:creationId xmlns:a16="http://schemas.microsoft.com/office/drawing/2014/main" id="{5DE1C919-1CFA-4BCE-8CBE-A23E136BBA6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55" name="Text Box 25">
          <a:extLst>
            <a:ext uri="{FF2B5EF4-FFF2-40B4-BE49-F238E27FC236}">
              <a16:creationId xmlns:a16="http://schemas.microsoft.com/office/drawing/2014/main" id="{A90990D0-30BE-4566-8BA8-DEAFD0A8B12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56" name="Text Box 26">
          <a:extLst>
            <a:ext uri="{FF2B5EF4-FFF2-40B4-BE49-F238E27FC236}">
              <a16:creationId xmlns:a16="http://schemas.microsoft.com/office/drawing/2014/main" id="{2CA742D4-3773-451B-B7AC-D685DA83FD4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57" name="Text Box 27">
          <a:extLst>
            <a:ext uri="{FF2B5EF4-FFF2-40B4-BE49-F238E27FC236}">
              <a16:creationId xmlns:a16="http://schemas.microsoft.com/office/drawing/2014/main" id="{2A8A65F1-7E2A-4EAC-800A-AF58891E884E}"/>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58" name="Text Box 28">
          <a:extLst>
            <a:ext uri="{FF2B5EF4-FFF2-40B4-BE49-F238E27FC236}">
              <a16:creationId xmlns:a16="http://schemas.microsoft.com/office/drawing/2014/main" id="{F90EB2D7-9AEA-449E-B3C0-628AFDB572D0}"/>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59" name="Text Box 29">
          <a:extLst>
            <a:ext uri="{FF2B5EF4-FFF2-40B4-BE49-F238E27FC236}">
              <a16:creationId xmlns:a16="http://schemas.microsoft.com/office/drawing/2014/main" id="{89447334-D5DC-4276-A8FC-1B7EB935294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60" name="Text Box 14">
          <a:extLst>
            <a:ext uri="{FF2B5EF4-FFF2-40B4-BE49-F238E27FC236}">
              <a16:creationId xmlns:a16="http://schemas.microsoft.com/office/drawing/2014/main" id="{097F7AE4-0E8F-45AA-B5DA-B7C0EB5211F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61" name="Text Box 15">
          <a:extLst>
            <a:ext uri="{FF2B5EF4-FFF2-40B4-BE49-F238E27FC236}">
              <a16:creationId xmlns:a16="http://schemas.microsoft.com/office/drawing/2014/main" id="{3DDCC305-4337-4932-9A08-4B4B32896CD0}"/>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62" name="Text Box 16">
          <a:extLst>
            <a:ext uri="{FF2B5EF4-FFF2-40B4-BE49-F238E27FC236}">
              <a16:creationId xmlns:a16="http://schemas.microsoft.com/office/drawing/2014/main" id="{167A5EA4-4721-4135-B0DB-2DA81978EF9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63" name="Text Box 17">
          <a:extLst>
            <a:ext uri="{FF2B5EF4-FFF2-40B4-BE49-F238E27FC236}">
              <a16:creationId xmlns:a16="http://schemas.microsoft.com/office/drawing/2014/main" id="{24DA63BF-0512-4E20-BED6-E2154A2AE52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64" name="Text Box 18">
          <a:extLst>
            <a:ext uri="{FF2B5EF4-FFF2-40B4-BE49-F238E27FC236}">
              <a16:creationId xmlns:a16="http://schemas.microsoft.com/office/drawing/2014/main" id="{55B84869-E7A7-49E6-9722-89599235F4AE}"/>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65" name="Text Box 19">
          <a:extLst>
            <a:ext uri="{FF2B5EF4-FFF2-40B4-BE49-F238E27FC236}">
              <a16:creationId xmlns:a16="http://schemas.microsoft.com/office/drawing/2014/main" id="{D42029C0-514A-45D8-8303-88F5E7908E1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66" name="Text Box 20">
          <a:extLst>
            <a:ext uri="{FF2B5EF4-FFF2-40B4-BE49-F238E27FC236}">
              <a16:creationId xmlns:a16="http://schemas.microsoft.com/office/drawing/2014/main" id="{CEA0EFF8-9283-4F71-89BA-EAB97E76DB9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67" name="Text Box 21">
          <a:extLst>
            <a:ext uri="{FF2B5EF4-FFF2-40B4-BE49-F238E27FC236}">
              <a16:creationId xmlns:a16="http://schemas.microsoft.com/office/drawing/2014/main" id="{0A47BAE2-554A-418B-9118-BEDC1CCF4BF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68" name="Text Box 14">
          <a:extLst>
            <a:ext uri="{FF2B5EF4-FFF2-40B4-BE49-F238E27FC236}">
              <a16:creationId xmlns:a16="http://schemas.microsoft.com/office/drawing/2014/main" id="{7003AFAF-88AC-4996-8D4A-DD6390B73A9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69" name="Text Box 15">
          <a:extLst>
            <a:ext uri="{FF2B5EF4-FFF2-40B4-BE49-F238E27FC236}">
              <a16:creationId xmlns:a16="http://schemas.microsoft.com/office/drawing/2014/main" id="{C9E3ABB2-FF4B-4C07-840C-DE75FD432483}"/>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70" name="Text Box 16">
          <a:extLst>
            <a:ext uri="{FF2B5EF4-FFF2-40B4-BE49-F238E27FC236}">
              <a16:creationId xmlns:a16="http://schemas.microsoft.com/office/drawing/2014/main" id="{A3BBF475-EA1E-4268-9820-3F1008F2009E}"/>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71" name="Text Box 17">
          <a:extLst>
            <a:ext uri="{FF2B5EF4-FFF2-40B4-BE49-F238E27FC236}">
              <a16:creationId xmlns:a16="http://schemas.microsoft.com/office/drawing/2014/main" id="{44381520-8478-4B23-A353-BF1F63A2B68B}"/>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72" name="Text Box 18">
          <a:extLst>
            <a:ext uri="{FF2B5EF4-FFF2-40B4-BE49-F238E27FC236}">
              <a16:creationId xmlns:a16="http://schemas.microsoft.com/office/drawing/2014/main" id="{73397B38-2E05-4681-8207-39FB8DD96F6B}"/>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73" name="Text Box 19">
          <a:extLst>
            <a:ext uri="{FF2B5EF4-FFF2-40B4-BE49-F238E27FC236}">
              <a16:creationId xmlns:a16="http://schemas.microsoft.com/office/drawing/2014/main" id="{D3F815A6-8FAC-43D8-B9FA-C298D8286CC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74" name="Text Box 20">
          <a:extLst>
            <a:ext uri="{FF2B5EF4-FFF2-40B4-BE49-F238E27FC236}">
              <a16:creationId xmlns:a16="http://schemas.microsoft.com/office/drawing/2014/main" id="{F16EFDD1-21EE-40ED-9BDD-F8F72FA7C8A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75" name="Text Box 21">
          <a:extLst>
            <a:ext uri="{FF2B5EF4-FFF2-40B4-BE49-F238E27FC236}">
              <a16:creationId xmlns:a16="http://schemas.microsoft.com/office/drawing/2014/main" id="{8D02AD92-A9FA-4010-AB3C-0E085D818F24}"/>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76" name="Text Box 22">
          <a:extLst>
            <a:ext uri="{FF2B5EF4-FFF2-40B4-BE49-F238E27FC236}">
              <a16:creationId xmlns:a16="http://schemas.microsoft.com/office/drawing/2014/main" id="{2002A5B5-3B73-4823-B749-E44C9CC95BE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77" name="Text Box 23">
          <a:extLst>
            <a:ext uri="{FF2B5EF4-FFF2-40B4-BE49-F238E27FC236}">
              <a16:creationId xmlns:a16="http://schemas.microsoft.com/office/drawing/2014/main" id="{50E4AA1F-F8E8-42D4-95BF-FD220D5D13DD}"/>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78" name="Text Box 24">
          <a:extLst>
            <a:ext uri="{FF2B5EF4-FFF2-40B4-BE49-F238E27FC236}">
              <a16:creationId xmlns:a16="http://schemas.microsoft.com/office/drawing/2014/main" id="{2DF504EF-62F5-4D9F-B7B1-495B6846964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79" name="Text Box 25">
          <a:extLst>
            <a:ext uri="{FF2B5EF4-FFF2-40B4-BE49-F238E27FC236}">
              <a16:creationId xmlns:a16="http://schemas.microsoft.com/office/drawing/2014/main" id="{1EB9F504-14DE-41CD-AD7A-3CAB73976435}"/>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80" name="Text Box 26">
          <a:extLst>
            <a:ext uri="{FF2B5EF4-FFF2-40B4-BE49-F238E27FC236}">
              <a16:creationId xmlns:a16="http://schemas.microsoft.com/office/drawing/2014/main" id="{A89E6E6A-1C94-4C1F-9280-972E328A223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81" name="Text Box 27">
          <a:extLst>
            <a:ext uri="{FF2B5EF4-FFF2-40B4-BE49-F238E27FC236}">
              <a16:creationId xmlns:a16="http://schemas.microsoft.com/office/drawing/2014/main" id="{28708520-9558-420B-B9B7-C80B244D9DD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82" name="Text Box 28">
          <a:extLst>
            <a:ext uri="{FF2B5EF4-FFF2-40B4-BE49-F238E27FC236}">
              <a16:creationId xmlns:a16="http://schemas.microsoft.com/office/drawing/2014/main" id="{F4B72525-831D-4902-94AD-0EFA9438AC5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83" name="Text Box 29">
          <a:extLst>
            <a:ext uri="{FF2B5EF4-FFF2-40B4-BE49-F238E27FC236}">
              <a16:creationId xmlns:a16="http://schemas.microsoft.com/office/drawing/2014/main" id="{E5BF30A0-2D59-4A08-8BCD-40AF4F5D5AD4}"/>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84" name="Text Box 14">
          <a:extLst>
            <a:ext uri="{FF2B5EF4-FFF2-40B4-BE49-F238E27FC236}">
              <a16:creationId xmlns:a16="http://schemas.microsoft.com/office/drawing/2014/main" id="{BB1ED6A5-96BD-4D18-B806-09CF1594C7C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85" name="Text Box 15">
          <a:extLst>
            <a:ext uri="{FF2B5EF4-FFF2-40B4-BE49-F238E27FC236}">
              <a16:creationId xmlns:a16="http://schemas.microsoft.com/office/drawing/2014/main" id="{AE631510-5B3D-4C4E-B7C8-A8CC84CB023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86" name="Text Box 16">
          <a:extLst>
            <a:ext uri="{FF2B5EF4-FFF2-40B4-BE49-F238E27FC236}">
              <a16:creationId xmlns:a16="http://schemas.microsoft.com/office/drawing/2014/main" id="{865E5B52-EC3A-4F3F-BFCE-43B7EB1A7A0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87" name="Text Box 17">
          <a:extLst>
            <a:ext uri="{FF2B5EF4-FFF2-40B4-BE49-F238E27FC236}">
              <a16:creationId xmlns:a16="http://schemas.microsoft.com/office/drawing/2014/main" id="{688A4828-D0E7-45EF-918B-4AC5DD917DD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88" name="Text Box 18">
          <a:extLst>
            <a:ext uri="{FF2B5EF4-FFF2-40B4-BE49-F238E27FC236}">
              <a16:creationId xmlns:a16="http://schemas.microsoft.com/office/drawing/2014/main" id="{A35DA835-CF6E-48D1-8D00-9E3B6828109E}"/>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89" name="Text Box 19">
          <a:extLst>
            <a:ext uri="{FF2B5EF4-FFF2-40B4-BE49-F238E27FC236}">
              <a16:creationId xmlns:a16="http://schemas.microsoft.com/office/drawing/2014/main" id="{3EF28A3D-870B-4AC1-BACE-2AA637115613}"/>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90" name="Text Box 20">
          <a:extLst>
            <a:ext uri="{FF2B5EF4-FFF2-40B4-BE49-F238E27FC236}">
              <a16:creationId xmlns:a16="http://schemas.microsoft.com/office/drawing/2014/main" id="{B00E5077-8B62-4F4A-837B-37C56928C7AD}"/>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91" name="Text Box 21">
          <a:extLst>
            <a:ext uri="{FF2B5EF4-FFF2-40B4-BE49-F238E27FC236}">
              <a16:creationId xmlns:a16="http://schemas.microsoft.com/office/drawing/2014/main" id="{70C629C7-17B2-4D9B-8D64-886AF1DD5E1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92" name="Text Box 14">
          <a:extLst>
            <a:ext uri="{FF2B5EF4-FFF2-40B4-BE49-F238E27FC236}">
              <a16:creationId xmlns:a16="http://schemas.microsoft.com/office/drawing/2014/main" id="{02B895D0-284F-4752-8DC9-B0B5A6C7D3E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93" name="Text Box 15">
          <a:extLst>
            <a:ext uri="{FF2B5EF4-FFF2-40B4-BE49-F238E27FC236}">
              <a16:creationId xmlns:a16="http://schemas.microsoft.com/office/drawing/2014/main" id="{8257B5CC-D2AC-46F5-8EBC-7FAEBDD6E24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94" name="Text Box 16">
          <a:extLst>
            <a:ext uri="{FF2B5EF4-FFF2-40B4-BE49-F238E27FC236}">
              <a16:creationId xmlns:a16="http://schemas.microsoft.com/office/drawing/2014/main" id="{743400B5-D0FF-4E8A-A56C-3636971DCB4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95" name="Text Box 17">
          <a:extLst>
            <a:ext uri="{FF2B5EF4-FFF2-40B4-BE49-F238E27FC236}">
              <a16:creationId xmlns:a16="http://schemas.microsoft.com/office/drawing/2014/main" id="{A5D39E1D-86BA-48FA-A5B9-6B7AB5F640C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96" name="Text Box 18">
          <a:extLst>
            <a:ext uri="{FF2B5EF4-FFF2-40B4-BE49-F238E27FC236}">
              <a16:creationId xmlns:a16="http://schemas.microsoft.com/office/drawing/2014/main" id="{7EEEEBBA-803D-4B1A-8659-95E8C626FA1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97" name="Text Box 19">
          <a:extLst>
            <a:ext uri="{FF2B5EF4-FFF2-40B4-BE49-F238E27FC236}">
              <a16:creationId xmlns:a16="http://schemas.microsoft.com/office/drawing/2014/main" id="{0B50C523-111E-4F7A-AB0C-A5D8E808655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98" name="Text Box 20">
          <a:extLst>
            <a:ext uri="{FF2B5EF4-FFF2-40B4-BE49-F238E27FC236}">
              <a16:creationId xmlns:a16="http://schemas.microsoft.com/office/drawing/2014/main" id="{53D70697-371F-47C6-B2AA-46B4D10F06D3}"/>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399" name="Text Box 21">
          <a:extLst>
            <a:ext uri="{FF2B5EF4-FFF2-40B4-BE49-F238E27FC236}">
              <a16:creationId xmlns:a16="http://schemas.microsoft.com/office/drawing/2014/main" id="{FB684835-630D-4C4B-A77F-165B30F8162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00" name="Text Box 22">
          <a:extLst>
            <a:ext uri="{FF2B5EF4-FFF2-40B4-BE49-F238E27FC236}">
              <a16:creationId xmlns:a16="http://schemas.microsoft.com/office/drawing/2014/main" id="{9214944B-0E10-4BD0-8B9B-48F7063A8604}"/>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01" name="Text Box 23">
          <a:extLst>
            <a:ext uri="{FF2B5EF4-FFF2-40B4-BE49-F238E27FC236}">
              <a16:creationId xmlns:a16="http://schemas.microsoft.com/office/drawing/2014/main" id="{6DA7E055-2AFC-415D-80D9-51DFC1B4528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02" name="Text Box 24">
          <a:extLst>
            <a:ext uri="{FF2B5EF4-FFF2-40B4-BE49-F238E27FC236}">
              <a16:creationId xmlns:a16="http://schemas.microsoft.com/office/drawing/2014/main" id="{BDCA22FF-0821-4F00-A110-B3F0AD42E91E}"/>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03" name="Text Box 25">
          <a:extLst>
            <a:ext uri="{FF2B5EF4-FFF2-40B4-BE49-F238E27FC236}">
              <a16:creationId xmlns:a16="http://schemas.microsoft.com/office/drawing/2014/main" id="{10284126-1C08-465A-9CE1-77E8DD9D30B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04" name="Text Box 26">
          <a:extLst>
            <a:ext uri="{FF2B5EF4-FFF2-40B4-BE49-F238E27FC236}">
              <a16:creationId xmlns:a16="http://schemas.microsoft.com/office/drawing/2014/main" id="{B2AA2FA7-962F-4431-8C44-D539139B117F}"/>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05" name="Text Box 27">
          <a:extLst>
            <a:ext uri="{FF2B5EF4-FFF2-40B4-BE49-F238E27FC236}">
              <a16:creationId xmlns:a16="http://schemas.microsoft.com/office/drawing/2014/main" id="{B39AE793-8B56-428A-8BC5-D92AD966CC8E}"/>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06" name="Text Box 28">
          <a:extLst>
            <a:ext uri="{FF2B5EF4-FFF2-40B4-BE49-F238E27FC236}">
              <a16:creationId xmlns:a16="http://schemas.microsoft.com/office/drawing/2014/main" id="{EF96FD74-05A0-45EF-9FE5-4F12B362DA1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07" name="Text Box 29">
          <a:extLst>
            <a:ext uri="{FF2B5EF4-FFF2-40B4-BE49-F238E27FC236}">
              <a16:creationId xmlns:a16="http://schemas.microsoft.com/office/drawing/2014/main" id="{3AC20890-CCE6-4E18-AD46-AB39FE691F6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08" name="Text Box 14">
          <a:extLst>
            <a:ext uri="{FF2B5EF4-FFF2-40B4-BE49-F238E27FC236}">
              <a16:creationId xmlns:a16="http://schemas.microsoft.com/office/drawing/2014/main" id="{3245896F-174C-4B06-AB13-1B2A99A0ABFB}"/>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09" name="Text Box 15">
          <a:extLst>
            <a:ext uri="{FF2B5EF4-FFF2-40B4-BE49-F238E27FC236}">
              <a16:creationId xmlns:a16="http://schemas.microsoft.com/office/drawing/2014/main" id="{205DE19D-15C0-4A90-ACE9-C28B10DE114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10" name="Text Box 16">
          <a:extLst>
            <a:ext uri="{FF2B5EF4-FFF2-40B4-BE49-F238E27FC236}">
              <a16:creationId xmlns:a16="http://schemas.microsoft.com/office/drawing/2014/main" id="{20ED9B35-EF0C-498B-B5BD-385B20C4A80F}"/>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11" name="Text Box 17">
          <a:extLst>
            <a:ext uri="{FF2B5EF4-FFF2-40B4-BE49-F238E27FC236}">
              <a16:creationId xmlns:a16="http://schemas.microsoft.com/office/drawing/2014/main" id="{470834AC-ED98-4795-84B9-CAFA549EFA2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12" name="Text Box 18">
          <a:extLst>
            <a:ext uri="{FF2B5EF4-FFF2-40B4-BE49-F238E27FC236}">
              <a16:creationId xmlns:a16="http://schemas.microsoft.com/office/drawing/2014/main" id="{E2242840-AD93-46F8-9FF5-193C1EB67C0D}"/>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13" name="Text Box 19">
          <a:extLst>
            <a:ext uri="{FF2B5EF4-FFF2-40B4-BE49-F238E27FC236}">
              <a16:creationId xmlns:a16="http://schemas.microsoft.com/office/drawing/2014/main" id="{7939F2D5-466D-4097-B3AD-90453A21FA0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14" name="Text Box 20">
          <a:extLst>
            <a:ext uri="{FF2B5EF4-FFF2-40B4-BE49-F238E27FC236}">
              <a16:creationId xmlns:a16="http://schemas.microsoft.com/office/drawing/2014/main" id="{2AD957F7-5EF0-4926-8C3B-D062339C31C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15" name="Text Box 21">
          <a:extLst>
            <a:ext uri="{FF2B5EF4-FFF2-40B4-BE49-F238E27FC236}">
              <a16:creationId xmlns:a16="http://schemas.microsoft.com/office/drawing/2014/main" id="{3BF1BD6E-F89A-4CF6-A67E-74BCBC5651D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16" name="Text Box 14">
          <a:extLst>
            <a:ext uri="{FF2B5EF4-FFF2-40B4-BE49-F238E27FC236}">
              <a16:creationId xmlns:a16="http://schemas.microsoft.com/office/drawing/2014/main" id="{A9703C09-ADD8-4C51-B7E0-B022ACA77050}"/>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17" name="Text Box 15">
          <a:extLst>
            <a:ext uri="{FF2B5EF4-FFF2-40B4-BE49-F238E27FC236}">
              <a16:creationId xmlns:a16="http://schemas.microsoft.com/office/drawing/2014/main" id="{B2F07506-CD20-4963-941B-E6E6C43DC8E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18" name="Text Box 16">
          <a:extLst>
            <a:ext uri="{FF2B5EF4-FFF2-40B4-BE49-F238E27FC236}">
              <a16:creationId xmlns:a16="http://schemas.microsoft.com/office/drawing/2014/main" id="{140CB1DC-08C8-40FE-B21B-3B358721CD1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19" name="Text Box 17">
          <a:extLst>
            <a:ext uri="{FF2B5EF4-FFF2-40B4-BE49-F238E27FC236}">
              <a16:creationId xmlns:a16="http://schemas.microsoft.com/office/drawing/2014/main" id="{0E6D2BE5-C00E-46B3-B290-25277B14A06F}"/>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20" name="Text Box 18">
          <a:extLst>
            <a:ext uri="{FF2B5EF4-FFF2-40B4-BE49-F238E27FC236}">
              <a16:creationId xmlns:a16="http://schemas.microsoft.com/office/drawing/2014/main" id="{93D82EAD-EB14-416D-A5DE-59E9BBA8056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21" name="Text Box 19">
          <a:extLst>
            <a:ext uri="{FF2B5EF4-FFF2-40B4-BE49-F238E27FC236}">
              <a16:creationId xmlns:a16="http://schemas.microsoft.com/office/drawing/2014/main" id="{7C582AE5-4EA2-464E-B699-836EF3ECA35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22" name="Text Box 20">
          <a:extLst>
            <a:ext uri="{FF2B5EF4-FFF2-40B4-BE49-F238E27FC236}">
              <a16:creationId xmlns:a16="http://schemas.microsoft.com/office/drawing/2014/main" id="{63B371B7-0D9D-4807-9664-3E54A58BDDA5}"/>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23" name="Text Box 21">
          <a:extLst>
            <a:ext uri="{FF2B5EF4-FFF2-40B4-BE49-F238E27FC236}">
              <a16:creationId xmlns:a16="http://schemas.microsoft.com/office/drawing/2014/main" id="{0B51FD6B-7B39-4C47-9218-685DCEA1C41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24" name="Text Box 22">
          <a:extLst>
            <a:ext uri="{FF2B5EF4-FFF2-40B4-BE49-F238E27FC236}">
              <a16:creationId xmlns:a16="http://schemas.microsoft.com/office/drawing/2014/main" id="{94203569-663A-4206-B52C-EE4DBCA0F63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25" name="Text Box 23">
          <a:extLst>
            <a:ext uri="{FF2B5EF4-FFF2-40B4-BE49-F238E27FC236}">
              <a16:creationId xmlns:a16="http://schemas.microsoft.com/office/drawing/2014/main" id="{E7C7B451-9695-41E4-ADDD-8824F48C12C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26" name="Text Box 24">
          <a:extLst>
            <a:ext uri="{FF2B5EF4-FFF2-40B4-BE49-F238E27FC236}">
              <a16:creationId xmlns:a16="http://schemas.microsoft.com/office/drawing/2014/main" id="{F227C442-872E-4265-957E-AF64682833E3}"/>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27" name="Text Box 25">
          <a:extLst>
            <a:ext uri="{FF2B5EF4-FFF2-40B4-BE49-F238E27FC236}">
              <a16:creationId xmlns:a16="http://schemas.microsoft.com/office/drawing/2014/main" id="{179EF9A4-7A4A-4499-99D4-D51CE51BA3ED}"/>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28" name="Text Box 26">
          <a:extLst>
            <a:ext uri="{FF2B5EF4-FFF2-40B4-BE49-F238E27FC236}">
              <a16:creationId xmlns:a16="http://schemas.microsoft.com/office/drawing/2014/main" id="{B46E2973-B3CF-4011-A66E-D66FB80A59BB}"/>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29" name="Text Box 27">
          <a:extLst>
            <a:ext uri="{FF2B5EF4-FFF2-40B4-BE49-F238E27FC236}">
              <a16:creationId xmlns:a16="http://schemas.microsoft.com/office/drawing/2014/main" id="{F0413BEA-D3C0-4972-9900-CDA9EA2A439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30" name="Text Box 28">
          <a:extLst>
            <a:ext uri="{FF2B5EF4-FFF2-40B4-BE49-F238E27FC236}">
              <a16:creationId xmlns:a16="http://schemas.microsoft.com/office/drawing/2014/main" id="{6B9D7A44-1C25-40F9-A3E7-2810D5BC1314}"/>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31" name="Text Box 29">
          <a:extLst>
            <a:ext uri="{FF2B5EF4-FFF2-40B4-BE49-F238E27FC236}">
              <a16:creationId xmlns:a16="http://schemas.microsoft.com/office/drawing/2014/main" id="{2A7A74DB-6C96-495A-9CCC-331EE62D693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32" name="Text Box 14">
          <a:extLst>
            <a:ext uri="{FF2B5EF4-FFF2-40B4-BE49-F238E27FC236}">
              <a16:creationId xmlns:a16="http://schemas.microsoft.com/office/drawing/2014/main" id="{009DE50E-51DF-4D72-A887-DB5C2B2EFD30}"/>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33" name="Text Box 15">
          <a:extLst>
            <a:ext uri="{FF2B5EF4-FFF2-40B4-BE49-F238E27FC236}">
              <a16:creationId xmlns:a16="http://schemas.microsoft.com/office/drawing/2014/main" id="{8F9B9C8D-F39C-456D-B405-37BB957085A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34" name="Text Box 16">
          <a:extLst>
            <a:ext uri="{FF2B5EF4-FFF2-40B4-BE49-F238E27FC236}">
              <a16:creationId xmlns:a16="http://schemas.microsoft.com/office/drawing/2014/main" id="{26D0790D-0DCE-471C-A27C-876E6BA561B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35" name="Text Box 17">
          <a:extLst>
            <a:ext uri="{FF2B5EF4-FFF2-40B4-BE49-F238E27FC236}">
              <a16:creationId xmlns:a16="http://schemas.microsoft.com/office/drawing/2014/main" id="{E425258C-2C92-4A16-AED9-9575567A5AE4}"/>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36" name="Text Box 18">
          <a:extLst>
            <a:ext uri="{FF2B5EF4-FFF2-40B4-BE49-F238E27FC236}">
              <a16:creationId xmlns:a16="http://schemas.microsoft.com/office/drawing/2014/main" id="{71728178-7D4B-4F59-83AB-8AEEF573BAFF}"/>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37" name="Text Box 19">
          <a:extLst>
            <a:ext uri="{FF2B5EF4-FFF2-40B4-BE49-F238E27FC236}">
              <a16:creationId xmlns:a16="http://schemas.microsoft.com/office/drawing/2014/main" id="{785601CC-8F26-46AF-832F-07068B0C852E}"/>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38" name="Text Box 20">
          <a:extLst>
            <a:ext uri="{FF2B5EF4-FFF2-40B4-BE49-F238E27FC236}">
              <a16:creationId xmlns:a16="http://schemas.microsoft.com/office/drawing/2014/main" id="{D6AD3FAB-1C76-40D5-89A4-7F59AE0152CF}"/>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39" name="Text Box 21">
          <a:extLst>
            <a:ext uri="{FF2B5EF4-FFF2-40B4-BE49-F238E27FC236}">
              <a16:creationId xmlns:a16="http://schemas.microsoft.com/office/drawing/2014/main" id="{10C0AFF1-CF4E-48F1-94DD-24EDB9078023}"/>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40" name="Text Box 14">
          <a:extLst>
            <a:ext uri="{FF2B5EF4-FFF2-40B4-BE49-F238E27FC236}">
              <a16:creationId xmlns:a16="http://schemas.microsoft.com/office/drawing/2014/main" id="{97734FBA-7895-464A-939E-2CBAFDDA6D55}"/>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41" name="Text Box 15">
          <a:extLst>
            <a:ext uri="{FF2B5EF4-FFF2-40B4-BE49-F238E27FC236}">
              <a16:creationId xmlns:a16="http://schemas.microsoft.com/office/drawing/2014/main" id="{718FCA8E-09DF-445B-94F0-D6D3A7C366B5}"/>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42" name="Text Box 16">
          <a:extLst>
            <a:ext uri="{FF2B5EF4-FFF2-40B4-BE49-F238E27FC236}">
              <a16:creationId xmlns:a16="http://schemas.microsoft.com/office/drawing/2014/main" id="{0406C0FC-03D1-4123-BEC9-285578BC047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43" name="Text Box 17">
          <a:extLst>
            <a:ext uri="{FF2B5EF4-FFF2-40B4-BE49-F238E27FC236}">
              <a16:creationId xmlns:a16="http://schemas.microsoft.com/office/drawing/2014/main" id="{3EB2DCAF-E943-449D-8E98-93B31BE7653D}"/>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44" name="Text Box 18">
          <a:extLst>
            <a:ext uri="{FF2B5EF4-FFF2-40B4-BE49-F238E27FC236}">
              <a16:creationId xmlns:a16="http://schemas.microsoft.com/office/drawing/2014/main" id="{320DBE2C-094F-41C5-9BA2-6207B1ED46E0}"/>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45" name="Text Box 19">
          <a:extLst>
            <a:ext uri="{FF2B5EF4-FFF2-40B4-BE49-F238E27FC236}">
              <a16:creationId xmlns:a16="http://schemas.microsoft.com/office/drawing/2014/main" id="{A7D54AC1-07F0-407C-B2DA-AD67EB563AD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46" name="Text Box 20">
          <a:extLst>
            <a:ext uri="{FF2B5EF4-FFF2-40B4-BE49-F238E27FC236}">
              <a16:creationId xmlns:a16="http://schemas.microsoft.com/office/drawing/2014/main" id="{1B85A9B8-2BBD-41AC-B43B-2A80BA0F886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447" name="Text Box 21">
          <a:extLst>
            <a:ext uri="{FF2B5EF4-FFF2-40B4-BE49-F238E27FC236}">
              <a16:creationId xmlns:a16="http://schemas.microsoft.com/office/drawing/2014/main" id="{14466103-7DE4-461F-B81B-DEDA0C18B8D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0522"/>
    <xdr:sp macro="" textlink="">
      <xdr:nvSpPr>
        <xdr:cNvPr id="448" name="TextBox 3">
          <a:extLst>
            <a:ext uri="{FF2B5EF4-FFF2-40B4-BE49-F238E27FC236}">
              <a16:creationId xmlns:a16="http://schemas.microsoft.com/office/drawing/2014/main" id="{6B281C6C-A081-463D-A503-4A1A24E3EF8E}"/>
            </a:ext>
          </a:extLst>
        </xdr:cNvPr>
        <xdr:cNvSpPr txBox="1">
          <a:spLocks noChangeArrowheads="1"/>
        </xdr:cNvSpPr>
      </xdr:nvSpPr>
      <xdr:spPr bwMode="auto">
        <a:xfrm>
          <a:off x="2343150"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0047"/>
    <xdr:sp macro="" textlink="">
      <xdr:nvSpPr>
        <xdr:cNvPr id="449" name="TextBox 3">
          <a:extLst>
            <a:ext uri="{FF2B5EF4-FFF2-40B4-BE49-F238E27FC236}">
              <a16:creationId xmlns:a16="http://schemas.microsoft.com/office/drawing/2014/main" id="{4C12C8D7-8252-45CE-BCDC-6E5853B6C196}"/>
            </a:ext>
          </a:extLst>
        </xdr:cNvPr>
        <xdr:cNvSpPr txBox="1">
          <a:spLocks noChangeArrowheads="1"/>
        </xdr:cNvSpPr>
      </xdr:nvSpPr>
      <xdr:spPr bwMode="auto">
        <a:xfrm>
          <a:off x="2343150" y="13068300"/>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0522"/>
    <xdr:sp macro="" textlink="">
      <xdr:nvSpPr>
        <xdr:cNvPr id="450" name="TextBox 3">
          <a:extLst>
            <a:ext uri="{FF2B5EF4-FFF2-40B4-BE49-F238E27FC236}">
              <a16:creationId xmlns:a16="http://schemas.microsoft.com/office/drawing/2014/main" id="{A234935F-2405-45BE-ABDA-90C48FD21902}"/>
            </a:ext>
          </a:extLst>
        </xdr:cNvPr>
        <xdr:cNvSpPr txBox="1">
          <a:spLocks noChangeArrowheads="1"/>
        </xdr:cNvSpPr>
      </xdr:nvSpPr>
      <xdr:spPr bwMode="auto">
        <a:xfrm>
          <a:off x="2343150"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0047"/>
    <xdr:sp macro="" textlink="">
      <xdr:nvSpPr>
        <xdr:cNvPr id="451" name="TextBox 3">
          <a:extLst>
            <a:ext uri="{FF2B5EF4-FFF2-40B4-BE49-F238E27FC236}">
              <a16:creationId xmlns:a16="http://schemas.microsoft.com/office/drawing/2014/main" id="{D8E3890E-A1DA-444A-8F6D-971D579073EF}"/>
            </a:ext>
          </a:extLst>
        </xdr:cNvPr>
        <xdr:cNvSpPr txBox="1">
          <a:spLocks noChangeArrowheads="1"/>
        </xdr:cNvSpPr>
      </xdr:nvSpPr>
      <xdr:spPr bwMode="auto">
        <a:xfrm>
          <a:off x="2343150" y="13068300"/>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8147"/>
    <xdr:sp macro="" textlink="">
      <xdr:nvSpPr>
        <xdr:cNvPr id="452" name="TextBox 3">
          <a:extLst>
            <a:ext uri="{FF2B5EF4-FFF2-40B4-BE49-F238E27FC236}">
              <a16:creationId xmlns:a16="http://schemas.microsoft.com/office/drawing/2014/main" id="{C5B674BC-76EA-4E28-B55F-7D2EF2E5CD12}"/>
            </a:ext>
          </a:extLst>
        </xdr:cNvPr>
        <xdr:cNvSpPr txBox="1">
          <a:spLocks noChangeArrowheads="1"/>
        </xdr:cNvSpPr>
      </xdr:nvSpPr>
      <xdr:spPr bwMode="auto">
        <a:xfrm>
          <a:off x="2343150" y="13068300"/>
          <a:ext cx="0" cy="43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9097"/>
    <xdr:sp macro="" textlink="">
      <xdr:nvSpPr>
        <xdr:cNvPr id="453" name="TextBox 3">
          <a:extLst>
            <a:ext uri="{FF2B5EF4-FFF2-40B4-BE49-F238E27FC236}">
              <a16:creationId xmlns:a16="http://schemas.microsoft.com/office/drawing/2014/main" id="{46B7B7C7-0B5F-4858-AAB3-10D285541A2F}"/>
            </a:ext>
          </a:extLst>
        </xdr:cNvPr>
        <xdr:cNvSpPr txBox="1">
          <a:spLocks noChangeArrowheads="1"/>
        </xdr:cNvSpPr>
      </xdr:nvSpPr>
      <xdr:spPr bwMode="auto">
        <a:xfrm>
          <a:off x="2343150" y="13068300"/>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0047"/>
    <xdr:sp macro="" textlink="">
      <xdr:nvSpPr>
        <xdr:cNvPr id="454" name="TextBox 3">
          <a:extLst>
            <a:ext uri="{FF2B5EF4-FFF2-40B4-BE49-F238E27FC236}">
              <a16:creationId xmlns:a16="http://schemas.microsoft.com/office/drawing/2014/main" id="{677CA732-A39A-4F10-8127-B1CD81BF585B}"/>
            </a:ext>
          </a:extLst>
        </xdr:cNvPr>
        <xdr:cNvSpPr txBox="1">
          <a:spLocks noChangeArrowheads="1"/>
        </xdr:cNvSpPr>
      </xdr:nvSpPr>
      <xdr:spPr bwMode="auto">
        <a:xfrm>
          <a:off x="2343150" y="13068300"/>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0047"/>
    <xdr:sp macro="" textlink="">
      <xdr:nvSpPr>
        <xdr:cNvPr id="455" name="TextBox 3">
          <a:extLst>
            <a:ext uri="{FF2B5EF4-FFF2-40B4-BE49-F238E27FC236}">
              <a16:creationId xmlns:a16="http://schemas.microsoft.com/office/drawing/2014/main" id="{F9BCF8FB-770C-490F-BCD6-45C344902DD7}"/>
            </a:ext>
          </a:extLst>
        </xdr:cNvPr>
        <xdr:cNvSpPr txBox="1">
          <a:spLocks noChangeArrowheads="1"/>
        </xdr:cNvSpPr>
      </xdr:nvSpPr>
      <xdr:spPr bwMode="auto">
        <a:xfrm>
          <a:off x="2343150" y="13068300"/>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9572"/>
    <xdr:sp macro="" textlink="">
      <xdr:nvSpPr>
        <xdr:cNvPr id="456" name="TextBox 3">
          <a:extLst>
            <a:ext uri="{FF2B5EF4-FFF2-40B4-BE49-F238E27FC236}">
              <a16:creationId xmlns:a16="http://schemas.microsoft.com/office/drawing/2014/main" id="{424E1ECB-978D-4463-91F0-3F65513EEE4B}"/>
            </a:ext>
          </a:extLst>
        </xdr:cNvPr>
        <xdr:cNvSpPr txBox="1">
          <a:spLocks noChangeArrowheads="1"/>
        </xdr:cNvSpPr>
      </xdr:nvSpPr>
      <xdr:spPr bwMode="auto">
        <a:xfrm>
          <a:off x="2343150"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9572"/>
    <xdr:sp macro="" textlink="">
      <xdr:nvSpPr>
        <xdr:cNvPr id="457" name="TextBox 3">
          <a:extLst>
            <a:ext uri="{FF2B5EF4-FFF2-40B4-BE49-F238E27FC236}">
              <a16:creationId xmlns:a16="http://schemas.microsoft.com/office/drawing/2014/main" id="{F447B33B-D410-41F1-B3C7-CFCD78420C2D}"/>
            </a:ext>
          </a:extLst>
        </xdr:cNvPr>
        <xdr:cNvSpPr txBox="1">
          <a:spLocks noChangeArrowheads="1"/>
        </xdr:cNvSpPr>
      </xdr:nvSpPr>
      <xdr:spPr bwMode="auto">
        <a:xfrm>
          <a:off x="2343150"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9097"/>
    <xdr:sp macro="" textlink="">
      <xdr:nvSpPr>
        <xdr:cNvPr id="458" name="TextBox 3">
          <a:extLst>
            <a:ext uri="{FF2B5EF4-FFF2-40B4-BE49-F238E27FC236}">
              <a16:creationId xmlns:a16="http://schemas.microsoft.com/office/drawing/2014/main" id="{318C4FA5-B1F7-4907-B07D-6049849295DB}"/>
            </a:ext>
          </a:extLst>
        </xdr:cNvPr>
        <xdr:cNvSpPr txBox="1">
          <a:spLocks noChangeArrowheads="1"/>
        </xdr:cNvSpPr>
      </xdr:nvSpPr>
      <xdr:spPr bwMode="auto">
        <a:xfrm>
          <a:off x="2343150" y="13068300"/>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9572"/>
    <xdr:sp macro="" textlink="">
      <xdr:nvSpPr>
        <xdr:cNvPr id="459" name="TextBox 3">
          <a:extLst>
            <a:ext uri="{FF2B5EF4-FFF2-40B4-BE49-F238E27FC236}">
              <a16:creationId xmlns:a16="http://schemas.microsoft.com/office/drawing/2014/main" id="{1C6D2F27-E8D6-4CC2-A867-7BEFE539463A}"/>
            </a:ext>
          </a:extLst>
        </xdr:cNvPr>
        <xdr:cNvSpPr txBox="1">
          <a:spLocks noChangeArrowheads="1"/>
        </xdr:cNvSpPr>
      </xdr:nvSpPr>
      <xdr:spPr bwMode="auto">
        <a:xfrm>
          <a:off x="2343150"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9097"/>
    <xdr:sp macro="" textlink="">
      <xdr:nvSpPr>
        <xdr:cNvPr id="460" name="TextBox 3">
          <a:extLst>
            <a:ext uri="{FF2B5EF4-FFF2-40B4-BE49-F238E27FC236}">
              <a16:creationId xmlns:a16="http://schemas.microsoft.com/office/drawing/2014/main" id="{315979C9-B8C3-4215-B7F9-EB13228A6596}"/>
            </a:ext>
          </a:extLst>
        </xdr:cNvPr>
        <xdr:cNvSpPr txBox="1">
          <a:spLocks noChangeArrowheads="1"/>
        </xdr:cNvSpPr>
      </xdr:nvSpPr>
      <xdr:spPr bwMode="auto">
        <a:xfrm>
          <a:off x="2343150" y="13068300"/>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7197"/>
    <xdr:sp macro="" textlink="">
      <xdr:nvSpPr>
        <xdr:cNvPr id="461" name="TextBox 3">
          <a:extLst>
            <a:ext uri="{FF2B5EF4-FFF2-40B4-BE49-F238E27FC236}">
              <a16:creationId xmlns:a16="http://schemas.microsoft.com/office/drawing/2014/main" id="{A5F37448-C77A-4386-BF4F-2DC12A65DCC5}"/>
            </a:ext>
          </a:extLst>
        </xdr:cNvPr>
        <xdr:cNvSpPr txBox="1">
          <a:spLocks noChangeArrowheads="1"/>
        </xdr:cNvSpPr>
      </xdr:nvSpPr>
      <xdr:spPr bwMode="auto">
        <a:xfrm>
          <a:off x="2343150" y="13068300"/>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8147"/>
    <xdr:sp macro="" textlink="">
      <xdr:nvSpPr>
        <xdr:cNvPr id="462" name="TextBox 3">
          <a:extLst>
            <a:ext uri="{FF2B5EF4-FFF2-40B4-BE49-F238E27FC236}">
              <a16:creationId xmlns:a16="http://schemas.microsoft.com/office/drawing/2014/main" id="{8EA7B434-B486-4B25-B249-79691F9228FD}"/>
            </a:ext>
          </a:extLst>
        </xdr:cNvPr>
        <xdr:cNvSpPr txBox="1">
          <a:spLocks noChangeArrowheads="1"/>
        </xdr:cNvSpPr>
      </xdr:nvSpPr>
      <xdr:spPr bwMode="auto">
        <a:xfrm>
          <a:off x="2343150" y="13068300"/>
          <a:ext cx="0" cy="43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9097"/>
    <xdr:sp macro="" textlink="">
      <xdr:nvSpPr>
        <xdr:cNvPr id="463" name="TextBox 3">
          <a:extLst>
            <a:ext uri="{FF2B5EF4-FFF2-40B4-BE49-F238E27FC236}">
              <a16:creationId xmlns:a16="http://schemas.microsoft.com/office/drawing/2014/main" id="{8D7EB766-C679-4F79-81BD-0FAAB13322E3}"/>
            </a:ext>
          </a:extLst>
        </xdr:cNvPr>
        <xdr:cNvSpPr txBox="1">
          <a:spLocks noChangeArrowheads="1"/>
        </xdr:cNvSpPr>
      </xdr:nvSpPr>
      <xdr:spPr bwMode="auto">
        <a:xfrm>
          <a:off x="2343150" y="13068300"/>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9097"/>
    <xdr:sp macro="" textlink="">
      <xdr:nvSpPr>
        <xdr:cNvPr id="464" name="TextBox 3">
          <a:extLst>
            <a:ext uri="{FF2B5EF4-FFF2-40B4-BE49-F238E27FC236}">
              <a16:creationId xmlns:a16="http://schemas.microsoft.com/office/drawing/2014/main" id="{D378EB69-422C-45AF-A64F-D574B5771116}"/>
            </a:ext>
          </a:extLst>
        </xdr:cNvPr>
        <xdr:cNvSpPr txBox="1">
          <a:spLocks noChangeArrowheads="1"/>
        </xdr:cNvSpPr>
      </xdr:nvSpPr>
      <xdr:spPr bwMode="auto">
        <a:xfrm>
          <a:off x="2343150" y="13068300"/>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8622"/>
    <xdr:sp macro="" textlink="">
      <xdr:nvSpPr>
        <xdr:cNvPr id="465" name="TextBox 3">
          <a:extLst>
            <a:ext uri="{FF2B5EF4-FFF2-40B4-BE49-F238E27FC236}">
              <a16:creationId xmlns:a16="http://schemas.microsoft.com/office/drawing/2014/main" id="{93D0A32F-4207-41CA-B635-D41F7A26BC75}"/>
            </a:ext>
          </a:extLst>
        </xdr:cNvPr>
        <xdr:cNvSpPr txBox="1">
          <a:spLocks noChangeArrowheads="1"/>
        </xdr:cNvSpPr>
      </xdr:nvSpPr>
      <xdr:spPr bwMode="auto">
        <a:xfrm>
          <a:off x="2343150"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4565"/>
    <xdr:sp macro="" textlink="">
      <xdr:nvSpPr>
        <xdr:cNvPr id="466" name="TextBox 3">
          <a:extLst>
            <a:ext uri="{FF2B5EF4-FFF2-40B4-BE49-F238E27FC236}">
              <a16:creationId xmlns:a16="http://schemas.microsoft.com/office/drawing/2014/main" id="{6932B267-29FD-4474-ABE5-B7376C05178C}"/>
            </a:ext>
          </a:extLst>
        </xdr:cNvPr>
        <xdr:cNvSpPr txBox="1">
          <a:spLocks noChangeArrowheads="1"/>
        </xdr:cNvSpPr>
      </xdr:nvSpPr>
      <xdr:spPr bwMode="auto">
        <a:xfrm>
          <a:off x="2343150" y="13068300"/>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4565"/>
    <xdr:sp macro="" textlink="">
      <xdr:nvSpPr>
        <xdr:cNvPr id="467" name="TextBox 3">
          <a:extLst>
            <a:ext uri="{FF2B5EF4-FFF2-40B4-BE49-F238E27FC236}">
              <a16:creationId xmlns:a16="http://schemas.microsoft.com/office/drawing/2014/main" id="{9B49B5E6-A625-422D-9670-5ACD97EBB90E}"/>
            </a:ext>
          </a:extLst>
        </xdr:cNvPr>
        <xdr:cNvSpPr txBox="1">
          <a:spLocks noChangeArrowheads="1"/>
        </xdr:cNvSpPr>
      </xdr:nvSpPr>
      <xdr:spPr bwMode="auto">
        <a:xfrm>
          <a:off x="2343150" y="13068300"/>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0997"/>
    <xdr:sp macro="" textlink="">
      <xdr:nvSpPr>
        <xdr:cNvPr id="468" name="TextBox 3">
          <a:extLst>
            <a:ext uri="{FF2B5EF4-FFF2-40B4-BE49-F238E27FC236}">
              <a16:creationId xmlns:a16="http://schemas.microsoft.com/office/drawing/2014/main" id="{A19437FF-E536-4E56-86BB-95301DDF2F46}"/>
            </a:ext>
          </a:extLst>
        </xdr:cNvPr>
        <xdr:cNvSpPr txBox="1">
          <a:spLocks noChangeArrowheads="1"/>
        </xdr:cNvSpPr>
      </xdr:nvSpPr>
      <xdr:spPr bwMode="auto">
        <a:xfrm>
          <a:off x="2343150" y="13068300"/>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469" name="TextBox 3">
          <a:extLst>
            <a:ext uri="{FF2B5EF4-FFF2-40B4-BE49-F238E27FC236}">
              <a16:creationId xmlns:a16="http://schemas.microsoft.com/office/drawing/2014/main" id="{686FBA86-C6DA-47F8-B301-D44775934D48}"/>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8147"/>
    <xdr:sp macro="" textlink="">
      <xdr:nvSpPr>
        <xdr:cNvPr id="470" name="TextBox 3">
          <a:extLst>
            <a:ext uri="{FF2B5EF4-FFF2-40B4-BE49-F238E27FC236}">
              <a16:creationId xmlns:a16="http://schemas.microsoft.com/office/drawing/2014/main" id="{3BF8FC0E-7EDC-497C-955F-086C20BFBEB8}"/>
            </a:ext>
          </a:extLst>
        </xdr:cNvPr>
        <xdr:cNvSpPr txBox="1">
          <a:spLocks noChangeArrowheads="1"/>
        </xdr:cNvSpPr>
      </xdr:nvSpPr>
      <xdr:spPr bwMode="auto">
        <a:xfrm>
          <a:off x="2343150" y="13068300"/>
          <a:ext cx="0" cy="43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8622"/>
    <xdr:sp macro="" textlink="">
      <xdr:nvSpPr>
        <xdr:cNvPr id="471" name="TextBox 3">
          <a:extLst>
            <a:ext uri="{FF2B5EF4-FFF2-40B4-BE49-F238E27FC236}">
              <a16:creationId xmlns:a16="http://schemas.microsoft.com/office/drawing/2014/main" id="{032F9E41-BB78-4D57-8D11-4E07C0467EE3}"/>
            </a:ext>
          </a:extLst>
        </xdr:cNvPr>
        <xdr:cNvSpPr txBox="1">
          <a:spLocks noChangeArrowheads="1"/>
        </xdr:cNvSpPr>
      </xdr:nvSpPr>
      <xdr:spPr bwMode="auto">
        <a:xfrm>
          <a:off x="2343150"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0047"/>
    <xdr:sp macro="" textlink="">
      <xdr:nvSpPr>
        <xdr:cNvPr id="472" name="TextBox 3">
          <a:extLst>
            <a:ext uri="{FF2B5EF4-FFF2-40B4-BE49-F238E27FC236}">
              <a16:creationId xmlns:a16="http://schemas.microsoft.com/office/drawing/2014/main" id="{F17B2826-2E77-428C-8A06-333425CC0C6E}"/>
            </a:ext>
          </a:extLst>
        </xdr:cNvPr>
        <xdr:cNvSpPr txBox="1">
          <a:spLocks noChangeArrowheads="1"/>
        </xdr:cNvSpPr>
      </xdr:nvSpPr>
      <xdr:spPr bwMode="auto">
        <a:xfrm>
          <a:off x="2343150" y="13068300"/>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0997"/>
    <xdr:sp macro="" textlink="">
      <xdr:nvSpPr>
        <xdr:cNvPr id="473" name="TextBox 3">
          <a:extLst>
            <a:ext uri="{FF2B5EF4-FFF2-40B4-BE49-F238E27FC236}">
              <a16:creationId xmlns:a16="http://schemas.microsoft.com/office/drawing/2014/main" id="{B78EC16F-3FFC-4052-ABE7-55EF58818EFB}"/>
            </a:ext>
          </a:extLst>
        </xdr:cNvPr>
        <xdr:cNvSpPr txBox="1">
          <a:spLocks noChangeArrowheads="1"/>
        </xdr:cNvSpPr>
      </xdr:nvSpPr>
      <xdr:spPr bwMode="auto">
        <a:xfrm>
          <a:off x="2343150" y="13068300"/>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474" name="TextBox 3">
          <a:extLst>
            <a:ext uri="{FF2B5EF4-FFF2-40B4-BE49-F238E27FC236}">
              <a16:creationId xmlns:a16="http://schemas.microsoft.com/office/drawing/2014/main" id="{3152D201-5555-4861-921F-FF4DFB10C2B3}"/>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475" name="TextBox 3">
          <a:extLst>
            <a:ext uri="{FF2B5EF4-FFF2-40B4-BE49-F238E27FC236}">
              <a16:creationId xmlns:a16="http://schemas.microsoft.com/office/drawing/2014/main" id="{5761704F-74B5-49C4-B0A1-DA13C00E12BC}"/>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7672"/>
    <xdr:sp macro="" textlink="">
      <xdr:nvSpPr>
        <xdr:cNvPr id="476" name="TextBox 3">
          <a:extLst>
            <a:ext uri="{FF2B5EF4-FFF2-40B4-BE49-F238E27FC236}">
              <a16:creationId xmlns:a16="http://schemas.microsoft.com/office/drawing/2014/main" id="{B067C5FA-5E53-4290-A41A-1408244DDDC1}"/>
            </a:ext>
          </a:extLst>
        </xdr:cNvPr>
        <xdr:cNvSpPr txBox="1">
          <a:spLocks noChangeArrowheads="1"/>
        </xdr:cNvSpPr>
      </xdr:nvSpPr>
      <xdr:spPr bwMode="auto">
        <a:xfrm>
          <a:off x="2343150" y="13068300"/>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8622"/>
    <xdr:sp macro="" textlink="">
      <xdr:nvSpPr>
        <xdr:cNvPr id="477" name="TextBox 3">
          <a:extLst>
            <a:ext uri="{FF2B5EF4-FFF2-40B4-BE49-F238E27FC236}">
              <a16:creationId xmlns:a16="http://schemas.microsoft.com/office/drawing/2014/main" id="{B8ACB1D7-9013-4284-81D1-2778B220AD4E}"/>
            </a:ext>
          </a:extLst>
        </xdr:cNvPr>
        <xdr:cNvSpPr txBox="1">
          <a:spLocks noChangeArrowheads="1"/>
        </xdr:cNvSpPr>
      </xdr:nvSpPr>
      <xdr:spPr bwMode="auto">
        <a:xfrm>
          <a:off x="2343150"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9097"/>
    <xdr:sp macro="" textlink="">
      <xdr:nvSpPr>
        <xdr:cNvPr id="478" name="TextBox 3">
          <a:extLst>
            <a:ext uri="{FF2B5EF4-FFF2-40B4-BE49-F238E27FC236}">
              <a16:creationId xmlns:a16="http://schemas.microsoft.com/office/drawing/2014/main" id="{E38BC325-4C3C-4382-8B5F-52EFA8962E0E}"/>
            </a:ext>
          </a:extLst>
        </xdr:cNvPr>
        <xdr:cNvSpPr txBox="1">
          <a:spLocks noChangeArrowheads="1"/>
        </xdr:cNvSpPr>
      </xdr:nvSpPr>
      <xdr:spPr bwMode="auto">
        <a:xfrm>
          <a:off x="2343150" y="13068300"/>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8622"/>
    <xdr:sp macro="" textlink="">
      <xdr:nvSpPr>
        <xdr:cNvPr id="479" name="TextBox 3">
          <a:extLst>
            <a:ext uri="{FF2B5EF4-FFF2-40B4-BE49-F238E27FC236}">
              <a16:creationId xmlns:a16="http://schemas.microsoft.com/office/drawing/2014/main" id="{766FBC7F-73E3-40F9-B4AB-494235BD7A98}"/>
            </a:ext>
          </a:extLst>
        </xdr:cNvPr>
        <xdr:cNvSpPr txBox="1">
          <a:spLocks noChangeArrowheads="1"/>
        </xdr:cNvSpPr>
      </xdr:nvSpPr>
      <xdr:spPr bwMode="auto">
        <a:xfrm>
          <a:off x="2343150"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9097"/>
    <xdr:sp macro="" textlink="">
      <xdr:nvSpPr>
        <xdr:cNvPr id="480" name="TextBox 3">
          <a:extLst>
            <a:ext uri="{FF2B5EF4-FFF2-40B4-BE49-F238E27FC236}">
              <a16:creationId xmlns:a16="http://schemas.microsoft.com/office/drawing/2014/main" id="{FA113BE8-C528-4E3D-B5C8-464DB56B1650}"/>
            </a:ext>
          </a:extLst>
        </xdr:cNvPr>
        <xdr:cNvSpPr txBox="1">
          <a:spLocks noChangeArrowheads="1"/>
        </xdr:cNvSpPr>
      </xdr:nvSpPr>
      <xdr:spPr bwMode="auto">
        <a:xfrm>
          <a:off x="2343150" y="13068300"/>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7347"/>
    <xdr:sp macro="" textlink="">
      <xdr:nvSpPr>
        <xdr:cNvPr id="481" name="TextBox 3">
          <a:extLst>
            <a:ext uri="{FF2B5EF4-FFF2-40B4-BE49-F238E27FC236}">
              <a16:creationId xmlns:a16="http://schemas.microsoft.com/office/drawing/2014/main" id="{9D55364A-7F9D-4AEC-B77D-C83F5E4769A4}"/>
            </a:ext>
          </a:extLst>
        </xdr:cNvPr>
        <xdr:cNvSpPr txBox="1">
          <a:spLocks noChangeArrowheads="1"/>
        </xdr:cNvSpPr>
      </xdr:nvSpPr>
      <xdr:spPr bwMode="auto">
        <a:xfrm>
          <a:off x="2343150" y="13068300"/>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6397"/>
    <xdr:sp macro="" textlink="">
      <xdr:nvSpPr>
        <xdr:cNvPr id="482" name="TextBox 3">
          <a:extLst>
            <a:ext uri="{FF2B5EF4-FFF2-40B4-BE49-F238E27FC236}">
              <a16:creationId xmlns:a16="http://schemas.microsoft.com/office/drawing/2014/main" id="{E943A936-2D8B-4716-9FE3-F276C4E89F5F}"/>
            </a:ext>
          </a:extLst>
        </xdr:cNvPr>
        <xdr:cNvSpPr txBox="1">
          <a:spLocks noChangeArrowheads="1"/>
        </xdr:cNvSpPr>
      </xdr:nvSpPr>
      <xdr:spPr bwMode="auto">
        <a:xfrm>
          <a:off x="2343150" y="13068300"/>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7347"/>
    <xdr:sp macro="" textlink="">
      <xdr:nvSpPr>
        <xdr:cNvPr id="483" name="TextBox 3">
          <a:extLst>
            <a:ext uri="{FF2B5EF4-FFF2-40B4-BE49-F238E27FC236}">
              <a16:creationId xmlns:a16="http://schemas.microsoft.com/office/drawing/2014/main" id="{B5A3E0F5-639E-4F11-8BB5-EDE580420A15}"/>
            </a:ext>
          </a:extLst>
        </xdr:cNvPr>
        <xdr:cNvSpPr txBox="1">
          <a:spLocks noChangeArrowheads="1"/>
        </xdr:cNvSpPr>
      </xdr:nvSpPr>
      <xdr:spPr bwMode="auto">
        <a:xfrm>
          <a:off x="2343150" y="13068300"/>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7822"/>
    <xdr:sp macro="" textlink="">
      <xdr:nvSpPr>
        <xdr:cNvPr id="484" name="TextBox 3">
          <a:extLst>
            <a:ext uri="{FF2B5EF4-FFF2-40B4-BE49-F238E27FC236}">
              <a16:creationId xmlns:a16="http://schemas.microsoft.com/office/drawing/2014/main" id="{DD29CFAF-A4F3-472C-9E0C-77250C330243}"/>
            </a:ext>
          </a:extLst>
        </xdr:cNvPr>
        <xdr:cNvSpPr txBox="1">
          <a:spLocks noChangeArrowheads="1"/>
        </xdr:cNvSpPr>
      </xdr:nvSpPr>
      <xdr:spPr bwMode="auto">
        <a:xfrm>
          <a:off x="2343150" y="13068300"/>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2747"/>
    <xdr:sp macro="" textlink="">
      <xdr:nvSpPr>
        <xdr:cNvPr id="485" name="TextBox 3">
          <a:extLst>
            <a:ext uri="{FF2B5EF4-FFF2-40B4-BE49-F238E27FC236}">
              <a16:creationId xmlns:a16="http://schemas.microsoft.com/office/drawing/2014/main" id="{5B2B4E4E-D9FB-4398-984A-66D4B05A25B6}"/>
            </a:ext>
          </a:extLst>
        </xdr:cNvPr>
        <xdr:cNvSpPr txBox="1">
          <a:spLocks noChangeArrowheads="1"/>
        </xdr:cNvSpPr>
      </xdr:nvSpPr>
      <xdr:spPr bwMode="auto">
        <a:xfrm>
          <a:off x="2343150" y="13068300"/>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486" name="TextBox 3">
          <a:extLst>
            <a:ext uri="{FF2B5EF4-FFF2-40B4-BE49-F238E27FC236}">
              <a16:creationId xmlns:a16="http://schemas.microsoft.com/office/drawing/2014/main" id="{C406E4E2-636F-4720-B586-EF117B52C524}"/>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4172"/>
    <xdr:sp macro="" textlink="">
      <xdr:nvSpPr>
        <xdr:cNvPr id="487" name="TextBox 3">
          <a:extLst>
            <a:ext uri="{FF2B5EF4-FFF2-40B4-BE49-F238E27FC236}">
              <a16:creationId xmlns:a16="http://schemas.microsoft.com/office/drawing/2014/main" id="{EBF74CDC-9580-402C-A5ED-DD108B913B69}"/>
            </a:ext>
          </a:extLst>
        </xdr:cNvPr>
        <xdr:cNvSpPr txBox="1">
          <a:spLocks noChangeArrowheads="1"/>
        </xdr:cNvSpPr>
      </xdr:nvSpPr>
      <xdr:spPr bwMode="auto">
        <a:xfrm>
          <a:off x="2343150"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1797"/>
    <xdr:sp macro="" textlink="">
      <xdr:nvSpPr>
        <xdr:cNvPr id="488" name="TextBox 3">
          <a:extLst>
            <a:ext uri="{FF2B5EF4-FFF2-40B4-BE49-F238E27FC236}">
              <a16:creationId xmlns:a16="http://schemas.microsoft.com/office/drawing/2014/main" id="{EA858081-BC16-4DB5-849C-7DF394E16F56}"/>
            </a:ext>
          </a:extLst>
        </xdr:cNvPr>
        <xdr:cNvSpPr txBox="1">
          <a:spLocks noChangeArrowheads="1"/>
        </xdr:cNvSpPr>
      </xdr:nvSpPr>
      <xdr:spPr bwMode="auto">
        <a:xfrm>
          <a:off x="2343150" y="13068300"/>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2747"/>
    <xdr:sp macro="" textlink="">
      <xdr:nvSpPr>
        <xdr:cNvPr id="489" name="TextBox 3">
          <a:extLst>
            <a:ext uri="{FF2B5EF4-FFF2-40B4-BE49-F238E27FC236}">
              <a16:creationId xmlns:a16="http://schemas.microsoft.com/office/drawing/2014/main" id="{F5C8BCEB-348C-4C16-BEBA-359F87FE0542}"/>
            </a:ext>
          </a:extLst>
        </xdr:cNvPr>
        <xdr:cNvSpPr txBox="1">
          <a:spLocks noChangeArrowheads="1"/>
        </xdr:cNvSpPr>
      </xdr:nvSpPr>
      <xdr:spPr bwMode="auto">
        <a:xfrm>
          <a:off x="2343150" y="13068300"/>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3222"/>
    <xdr:sp macro="" textlink="">
      <xdr:nvSpPr>
        <xdr:cNvPr id="490" name="TextBox 3">
          <a:extLst>
            <a:ext uri="{FF2B5EF4-FFF2-40B4-BE49-F238E27FC236}">
              <a16:creationId xmlns:a16="http://schemas.microsoft.com/office/drawing/2014/main" id="{699B47B7-7F82-4D8D-BA03-7263D770701C}"/>
            </a:ext>
          </a:extLst>
        </xdr:cNvPr>
        <xdr:cNvSpPr txBox="1">
          <a:spLocks noChangeArrowheads="1"/>
        </xdr:cNvSpPr>
      </xdr:nvSpPr>
      <xdr:spPr bwMode="auto">
        <a:xfrm>
          <a:off x="2343150"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4172"/>
    <xdr:sp macro="" textlink="">
      <xdr:nvSpPr>
        <xdr:cNvPr id="491" name="TextBox 3">
          <a:extLst>
            <a:ext uri="{FF2B5EF4-FFF2-40B4-BE49-F238E27FC236}">
              <a16:creationId xmlns:a16="http://schemas.microsoft.com/office/drawing/2014/main" id="{9BEE83C0-D4EF-40DC-A2D5-AA34F3D53429}"/>
            </a:ext>
          </a:extLst>
        </xdr:cNvPr>
        <xdr:cNvSpPr txBox="1">
          <a:spLocks noChangeArrowheads="1"/>
        </xdr:cNvSpPr>
      </xdr:nvSpPr>
      <xdr:spPr bwMode="auto">
        <a:xfrm>
          <a:off x="2343150"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492" name="TextBox 3">
          <a:extLst>
            <a:ext uri="{FF2B5EF4-FFF2-40B4-BE49-F238E27FC236}">
              <a16:creationId xmlns:a16="http://schemas.microsoft.com/office/drawing/2014/main" id="{107E9BA6-450D-45FF-AB3D-F54A1CF7518D}"/>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4172"/>
    <xdr:sp macro="" textlink="">
      <xdr:nvSpPr>
        <xdr:cNvPr id="493" name="TextBox 3">
          <a:extLst>
            <a:ext uri="{FF2B5EF4-FFF2-40B4-BE49-F238E27FC236}">
              <a16:creationId xmlns:a16="http://schemas.microsoft.com/office/drawing/2014/main" id="{13E2F6F4-B989-4A3C-BC17-520769B73C4B}"/>
            </a:ext>
          </a:extLst>
        </xdr:cNvPr>
        <xdr:cNvSpPr txBox="1">
          <a:spLocks noChangeArrowheads="1"/>
        </xdr:cNvSpPr>
      </xdr:nvSpPr>
      <xdr:spPr bwMode="auto">
        <a:xfrm>
          <a:off x="2343150"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494" name="TextBox 3">
          <a:extLst>
            <a:ext uri="{FF2B5EF4-FFF2-40B4-BE49-F238E27FC236}">
              <a16:creationId xmlns:a16="http://schemas.microsoft.com/office/drawing/2014/main" id="{7EFAFB50-62C0-4896-BE65-B711FB46B46E}"/>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495" name="TextBox 3">
          <a:extLst>
            <a:ext uri="{FF2B5EF4-FFF2-40B4-BE49-F238E27FC236}">
              <a16:creationId xmlns:a16="http://schemas.microsoft.com/office/drawing/2014/main" id="{9C005C33-F941-4809-8D2C-5119BCA44C58}"/>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496" name="TextBox 3">
          <a:extLst>
            <a:ext uri="{FF2B5EF4-FFF2-40B4-BE49-F238E27FC236}">
              <a16:creationId xmlns:a16="http://schemas.microsoft.com/office/drawing/2014/main" id="{5DF26157-9FDE-4B67-9DAC-6A32F6E0EC33}"/>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2747"/>
    <xdr:sp macro="" textlink="">
      <xdr:nvSpPr>
        <xdr:cNvPr id="497" name="TextBox 3">
          <a:extLst>
            <a:ext uri="{FF2B5EF4-FFF2-40B4-BE49-F238E27FC236}">
              <a16:creationId xmlns:a16="http://schemas.microsoft.com/office/drawing/2014/main" id="{9243406C-1595-4ACC-BFD3-8CC915AFB1B6}"/>
            </a:ext>
          </a:extLst>
        </xdr:cNvPr>
        <xdr:cNvSpPr txBox="1">
          <a:spLocks noChangeArrowheads="1"/>
        </xdr:cNvSpPr>
      </xdr:nvSpPr>
      <xdr:spPr bwMode="auto">
        <a:xfrm>
          <a:off x="2343150" y="13068300"/>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498" name="TextBox 3">
          <a:extLst>
            <a:ext uri="{FF2B5EF4-FFF2-40B4-BE49-F238E27FC236}">
              <a16:creationId xmlns:a16="http://schemas.microsoft.com/office/drawing/2014/main" id="{4E590E6F-DECE-43D4-B480-6F79C5E1FADE}"/>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499" name="TextBox 3">
          <a:extLst>
            <a:ext uri="{FF2B5EF4-FFF2-40B4-BE49-F238E27FC236}">
              <a16:creationId xmlns:a16="http://schemas.microsoft.com/office/drawing/2014/main" id="{30422EAE-5B64-43D2-8C47-1DDC663CAE3E}"/>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500" name="TextBox 3">
          <a:extLst>
            <a:ext uri="{FF2B5EF4-FFF2-40B4-BE49-F238E27FC236}">
              <a16:creationId xmlns:a16="http://schemas.microsoft.com/office/drawing/2014/main" id="{4779F9FB-CE92-4E36-95C4-9BFC71085055}"/>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88215"/>
    <xdr:sp macro="" textlink="">
      <xdr:nvSpPr>
        <xdr:cNvPr id="501" name="TextBox 3">
          <a:extLst>
            <a:ext uri="{FF2B5EF4-FFF2-40B4-BE49-F238E27FC236}">
              <a16:creationId xmlns:a16="http://schemas.microsoft.com/office/drawing/2014/main" id="{79BA8578-DB31-4F78-8708-47C424BA202A}"/>
            </a:ext>
          </a:extLst>
        </xdr:cNvPr>
        <xdr:cNvSpPr txBox="1">
          <a:spLocks noChangeArrowheads="1"/>
        </xdr:cNvSpPr>
      </xdr:nvSpPr>
      <xdr:spPr bwMode="auto">
        <a:xfrm>
          <a:off x="2343150" y="13068300"/>
          <a:ext cx="0" cy="48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4172"/>
    <xdr:sp macro="" textlink="">
      <xdr:nvSpPr>
        <xdr:cNvPr id="502" name="TextBox 3">
          <a:extLst>
            <a:ext uri="{FF2B5EF4-FFF2-40B4-BE49-F238E27FC236}">
              <a16:creationId xmlns:a16="http://schemas.microsoft.com/office/drawing/2014/main" id="{08D74755-2427-45A1-838A-81FE62721E31}"/>
            </a:ext>
          </a:extLst>
        </xdr:cNvPr>
        <xdr:cNvSpPr txBox="1">
          <a:spLocks noChangeArrowheads="1"/>
        </xdr:cNvSpPr>
      </xdr:nvSpPr>
      <xdr:spPr bwMode="auto">
        <a:xfrm>
          <a:off x="2343150"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0372"/>
    <xdr:sp macro="" textlink="">
      <xdr:nvSpPr>
        <xdr:cNvPr id="503" name="TextBox 3">
          <a:extLst>
            <a:ext uri="{FF2B5EF4-FFF2-40B4-BE49-F238E27FC236}">
              <a16:creationId xmlns:a16="http://schemas.microsoft.com/office/drawing/2014/main" id="{1FF6E2F0-FCEB-43C4-A936-C093E78B5F7E}"/>
            </a:ext>
          </a:extLst>
        </xdr:cNvPr>
        <xdr:cNvSpPr txBox="1">
          <a:spLocks noChangeArrowheads="1"/>
        </xdr:cNvSpPr>
      </xdr:nvSpPr>
      <xdr:spPr bwMode="auto">
        <a:xfrm>
          <a:off x="2343150"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4172"/>
    <xdr:sp macro="" textlink="">
      <xdr:nvSpPr>
        <xdr:cNvPr id="504" name="TextBox 3">
          <a:extLst>
            <a:ext uri="{FF2B5EF4-FFF2-40B4-BE49-F238E27FC236}">
              <a16:creationId xmlns:a16="http://schemas.microsoft.com/office/drawing/2014/main" id="{641182F1-3FD1-41B3-8226-1A7B586C42CC}"/>
            </a:ext>
          </a:extLst>
        </xdr:cNvPr>
        <xdr:cNvSpPr txBox="1">
          <a:spLocks noChangeArrowheads="1"/>
        </xdr:cNvSpPr>
      </xdr:nvSpPr>
      <xdr:spPr bwMode="auto">
        <a:xfrm>
          <a:off x="2343150"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505" name="TextBox 3">
          <a:extLst>
            <a:ext uri="{FF2B5EF4-FFF2-40B4-BE49-F238E27FC236}">
              <a16:creationId xmlns:a16="http://schemas.microsoft.com/office/drawing/2014/main" id="{61942088-20D9-4F5D-891F-C859DE3F20C0}"/>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4172"/>
    <xdr:sp macro="" textlink="">
      <xdr:nvSpPr>
        <xdr:cNvPr id="506" name="TextBox 3">
          <a:extLst>
            <a:ext uri="{FF2B5EF4-FFF2-40B4-BE49-F238E27FC236}">
              <a16:creationId xmlns:a16="http://schemas.microsoft.com/office/drawing/2014/main" id="{4B417046-1DCC-4971-B3B0-445177CD350B}"/>
            </a:ext>
          </a:extLst>
        </xdr:cNvPr>
        <xdr:cNvSpPr txBox="1">
          <a:spLocks noChangeArrowheads="1"/>
        </xdr:cNvSpPr>
      </xdr:nvSpPr>
      <xdr:spPr bwMode="auto">
        <a:xfrm>
          <a:off x="2343150"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507" name="TextBox 3">
          <a:extLst>
            <a:ext uri="{FF2B5EF4-FFF2-40B4-BE49-F238E27FC236}">
              <a16:creationId xmlns:a16="http://schemas.microsoft.com/office/drawing/2014/main" id="{A436E954-4F60-47CF-AF97-09EAE6575F55}"/>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1797"/>
    <xdr:sp macro="" textlink="">
      <xdr:nvSpPr>
        <xdr:cNvPr id="508" name="TextBox 3">
          <a:extLst>
            <a:ext uri="{FF2B5EF4-FFF2-40B4-BE49-F238E27FC236}">
              <a16:creationId xmlns:a16="http://schemas.microsoft.com/office/drawing/2014/main" id="{71B27299-072E-443E-A5D7-A67EC40E9007}"/>
            </a:ext>
          </a:extLst>
        </xdr:cNvPr>
        <xdr:cNvSpPr txBox="1">
          <a:spLocks noChangeArrowheads="1"/>
        </xdr:cNvSpPr>
      </xdr:nvSpPr>
      <xdr:spPr bwMode="auto">
        <a:xfrm>
          <a:off x="2343150" y="13068300"/>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2747"/>
    <xdr:sp macro="" textlink="">
      <xdr:nvSpPr>
        <xdr:cNvPr id="509" name="TextBox 3">
          <a:extLst>
            <a:ext uri="{FF2B5EF4-FFF2-40B4-BE49-F238E27FC236}">
              <a16:creationId xmlns:a16="http://schemas.microsoft.com/office/drawing/2014/main" id="{A066620B-6C0A-4891-84CC-0DC1A5A639C4}"/>
            </a:ext>
          </a:extLst>
        </xdr:cNvPr>
        <xdr:cNvSpPr txBox="1">
          <a:spLocks noChangeArrowheads="1"/>
        </xdr:cNvSpPr>
      </xdr:nvSpPr>
      <xdr:spPr bwMode="auto">
        <a:xfrm>
          <a:off x="2343150" y="13068300"/>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510" name="TextBox 3">
          <a:extLst>
            <a:ext uri="{FF2B5EF4-FFF2-40B4-BE49-F238E27FC236}">
              <a16:creationId xmlns:a16="http://schemas.microsoft.com/office/drawing/2014/main" id="{FA27D581-D29D-49E5-A3DD-4EBD43DB6D74}"/>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511" name="TextBox 3">
          <a:extLst>
            <a:ext uri="{FF2B5EF4-FFF2-40B4-BE49-F238E27FC236}">
              <a16:creationId xmlns:a16="http://schemas.microsoft.com/office/drawing/2014/main" id="{E3574EB8-7C17-4C1A-A5DA-B9F77E669CBC}"/>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3222"/>
    <xdr:sp macro="" textlink="">
      <xdr:nvSpPr>
        <xdr:cNvPr id="512" name="TextBox 3">
          <a:extLst>
            <a:ext uri="{FF2B5EF4-FFF2-40B4-BE49-F238E27FC236}">
              <a16:creationId xmlns:a16="http://schemas.microsoft.com/office/drawing/2014/main" id="{8E61D3C7-3ED1-4688-9FFE-0540D67B860F}"/>
            </a:ext>
          </a:extLst>
        </xdr:cNvPr>
        <xdr:cNvSpPr txBox="1">
          <a:spLocks noChangeArrowheads="1"/>
        </xdr:cNvSpPr>
      </xdr:nvSpPr>
      <xdr:spPr bwMode="auto">
        <a:xfrm>
          <a:off x="2343150"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0372"/>
    <xdr:sp macro="" textlink="">
      <xdr:nvSpPr>
        <xdr:cNvPr id="513" name="TextBox 3">
          <a:extLst>
            <a:ext uri="{FF2B5EF4-FFF2-40B4-BE49-F238E27FC236}">
              <a16:creationId xmlns:a16="http://schemas.microsoft.com/office/drawing/2014/main" id="{E7108846-B0D3-4537-8F06-6275F2C7AC26}"/>
            </a:ext>
          </a:extLst>
        </xdr:cNvPr>
        <xdr:cNvSpPr txBox="1">
          <a:spLocks noChangeArrowheads="1"/>
        </xdr:cNvSpPr>
      </xdr:nvSpPr>
      <xdr:spPr bwMode="auto">
        <a:xfrm>
          <a:off x="2343150"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0847"/>
    <xdr:sp macro="" textlink="">
      <xdr:nvSpPr>
        <xdr:cNvPr id="514" name="TextBox 3">
          <a:extLst>
            <a:ext uri="{FF2B5EF4-FFF2-40B4-BE49-F238E27FC236}">
              <a16:creationId xmlns:a16="http://schemas.microsoft.com/office/drawing/2014/main" id="{1040B0E1-85AC-4B87-A547-A4813A7FF20E}"/>
            </a:ext>
          </a:extLst>
        </xdr:cNvPr>
        <xdr:cNvSpPr txBox="1">
          <a:spLocks noChangeArrowheads="1"/>
        </xdr:cNvSpPr>
      </xdr:nvSpPr>
      <xdr:spPr bwMode="auto">
        <a:xfrm>
          <a:off x="2343150" y="13068300"/>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0372"/>
    <xdr:sp macro="" textlink="">
      <xdr:nvSpPr>
        <xdr:cNvPr id="515" name="TextBox 3">
          <a:extLst>
            <a:ext uri="{FF2B5EF4-FFF2-40B4-BE49-F238E27FC236}">
              <a16:creationId xmlns:a16="http://schemas.microsoft.com/office/drawing/2014/main" id="{304EFE24-2923-4F4A-9884-1616177719DE}"/>
            </a:ext>
          </a:extLst>
        </xdr:cNvPr>
        <xdr:cNvSpPr txBox="1">
          <a:spLocks noChangeArrowheads="1"/>
        </xdr:cNvSpPr>
      </xdr:nvSpPr>
      <xdr:spPr bwMode="auto">
        <a:xfrm>
          <a:off x="2343150"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0847"/>
    <xdr:sp macro="" textlink="">
      <xdr:nvSpPr>
        <xdr:cNvPr id="516" name="TextBox 3">
          <a:extLst>
            <a:ext uri="{FF2B5EF4-FFF2-40B4-BE49-F238E27FC236}">
              <a16:creationId xmlns:a16="http://schemas.microsoft.com/office/drawing/2014/main" id="{035788D0-A889-43F1-BF94-363A3AA1262C}"/>
            </a:ext>
          </a:extLst>
        </xdr:cNvPr>
        <xdr:cNvSpPr txBox="1">
          <a:spLocks noChangeArrowheads="1"/>
        </xdr:cNvSpPr>
      </xdr:nvSpPr>
      <xdr:spPr bwMode="auto">
        <a:xfrm>
          <a:off x="2343150" y="13068300"/>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85040"/>
    <xdr:sp macro="" textlink="">
      <xdr:nvSpPr>
        <xdr:cNvPr id="517" name="TextBox 3">
          <a:extLst>
            <a:ext uri="{FF2B5EF4-FFF2-40B4-BE49-F238E27FC236}">
              <a16:creationId xmlns:a16="http://schemas.microsoft.com/office/drawing/2014/main" id="{C4F89E3D-9B51-4D31-ACE4-6CCFA127611B}"/>
            </a:ext>
          </a:extLst>
        </xdr:cNvPr>
        <xdr:cNvSpPr txBox="1">
          <a:spLocks noChangeArrowheads="1"/>
        </xdr:cNvSpPr>
      </xdr:nvSpPr>
      <xdr:spPr bwMode="auto">
        <a:xfrm>
          <a:off x="2343150"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7197"/>
    <xdr:sp macro="" textlink="">
      <xdr:nvSpPr>
        <xdr:cNvPr id="518" name="TextBox 3">
          <a:extLst>
            <a:ext uri="{FF2B5EF4-FFF2-40B4-BE49-F238E27FC236}">
              <a16:creationId xmlns:a16="http://schemas.microsoft.com/office/drawing/2014/main" id="{A3EC0A3E-BB7B-428A-9265-9AA5CD674984}"/>
            </a:ext>
          </a:extLst>
        </xdr:cNvPr>
        <xdr:cNvSpPr txBox="1">
          <a:spLocks noChangeArrowheads="1"/>
        </xdr:cNvSpPr>
      </xdr:nvSpPr>
      <xdr:spPr bwMode="auto">
        <a:xfrm>
          <a:off x="2343150" y="13068300"/>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85040"/>
    <xdr:sp macro="" textlink="">
      <xdr:nvSpPr>
        <xdr:cNvPr id="519" name="TextBox 3">
          <a:extLst>
            <a:ext uri="{FF2B5EF4-FFF2-40B4-BE49-F238E27FC236}">
              <a16:creationId xmlns:a16="http://schemas.microsoft.com/office/drawing/2014/main" id="{BFFD5D83-E91B-4A12-8995-CEE2EBB948C1}"/>
            </a:ext>
          </a:extLst>
        </xdr:cNvPr>
        <xdr:cNvSpPr txBox="1">
          <a:spLocks noChangeArrowheads="1"/>
        </xdr:cNvSpPr>
      </xdr:nvSpPr>
      <xdr:spPr bwMode="auto">
        <a:xfrm>
          <a:off x="2343150"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7197"/>
    <xdr:sp macro="" textlink="">
      <xdr:nvSpPr>
        <xdr:cNvPr id="520" name="TextBox 3">
          <a:extLst>
            <a:ext uri="{FF2B5EF4-FFF2-40B4-BE49-F238E27FC236}">
              <a16:creationId xmlns:a16="http://schemas.microsoft.com/office/drawing/2014/main" id="{9A099BA6-62D4-4FD5-86EB-B2FD0108ED50}"/>
            </a:ext>
          </a:extLst>
        </xdr:cNvPr>
        <xdr:cNvSpPr txBox="1">
          <a:spLocks noChangeArrowheads="1"/>
        </xdr:cNvSpPr>
      </xdr:nvSpPr>
      <xdr:spPr bwMode="auto">
        <a:xfrm>
          <a:off x="2343150" y="13068300"/>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4565"/>
    <xdr:sp macro="" textlink="">
      <xdr:nvSpPr>
        <xdr:cNvPr id="521" name="TextBox 3">
          <a:extLst>
            <a:ext uri="{FF2B5EF4-FFF2-40B4-BE49-F238E27FC236}">
              <a16:creationId xmlns:a16="http://schemas.microsoft.com/office/drawing/2014/main" id="{AE562669-3807-4325-8F80-67D5F33556DF}"/>
            </a:ext>
          </a:extLst>
        </xdr:cNvPr>
        <xdr:cNvSpPr txBox="1">
          <a:spLocks noChangeArrowheads="1"/>
        </xdr:cNvSpPr>
      </xdr:nvSpPr>
      <xdr:spPr bwMode="auto">
        <a:xfrm>
          <a:off x="2343150" y="13068300"/>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4565"/>
    <xdr:sp macro="" textlink="">
      <xdr:nvSpPr>
        <xdr:cNvPr id="522" name="TextBox 3">
          <a:extLst>
            <a:ext uri="{FF2B5EF4-FFF2-40B4-BE49-F238E27FC236}">
              <a16:creationId xmlns:a16="http://schemas.microsoft.com/office/drawing/2014/main" id="{E14AF6A5-0B34-482D-A36F-8DA961DCCDF5}"/>
            </a:ext>
          </a:extLst>
        </xdr:cNvPr>
        <xdr:cNvSpPr txBox="1">
          <a:spLocks noChangeArrowheads="1"/>
        </xdr:cNvSpPr>
      </xdr:nvSpPr>
      <xdr:spPr bwMode="auto">
        <a:xfrm>
          <a:off x="2343150" y="13068300"/>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85040"/>
    <xdr:sp macro="" textlink="">
      <xdr:nvSpPr>
        <xdr:cNvPr id="523" name="TextBox 3">
          <a:extLst>
            <a:ext uri="{FF2B5EF4-FFF2-40B4-BE49-F238E27FC236}">
              <a16:creationId xmlns:a16="http://schemas.microsoft.com/office/drawing/2014/main" id="{FDCBCE8A-0B1E-41E2-961C-FEE0925FF02D}"/>
            </a:ext>
          </a:extLst>
        </xdr:cNvPr>
        <xdr:cNvSpPr txBox="1">
          <a:spLocks noChangeArrowheads="1"/>
        </xdr:cNvSpPr>
      </xdr:nvSpPr>
      <xdr:spPr bwMode="auto">
        <a:xfrm>
          <a:off x="2343150"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7197"/>
    <xdr:sp macro="" textlink="">
      <xdr:nvSpPr>
        <xdr:cNvPr id="524" name="TextBox 3">
          <a:extLst>
            <a:ext uri="{FF2B5EF4-FFF2-40B4-BE49-F238E27FC236}">
              <a16:creationId xmlns:a16="http://schemas.microsoft.com/office/drawing/2014/main" id="{5EB5563C-7E35-4F6C-944E-2ABF0F0019FF}"/>
            </a:ext>
          </a:extLst>
        </xdr:cNvPr>
        <xdr:cNvSpPr txBox="1">
          <a:spLocks noChangeArrowheads="1"/>
        </xdr:cNvSpPr>
      </xdr:nvSpPr>
      <xdr:spPr bwMode="auto">
        <a:xfrm>
          <a:off x="2343150" y="13068300"/>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85040"/>
    <xdr:sp macro="" textlink="">
      <xdr:nvSpPr>
        <xdr:cNvPr id="525" name="TextBox 3">
          <a:extLst>
            <a:ext uri="{FF2B5EF4-FFF2-40B4-BE49-F238E27FC236}">
              <a16:creationId xmlns:a16="http://schemas.microsoft.com/office/drawing/2014/main" id="{0D46E1FB-12FC-4BB0-8877-FC146B2AFEC9}"/>
            </a:ext>
          </a:extLst>
        </xdr:cNvPr>
        <xdr:cNvSpPr txBox="1">
          <a:spLocks noChangeArrowheads="1"/>
        </xdr:cNvSpPr>
      </xdr:nvSpPr>
      <xdr:spPr bwMode="auto">
        <a:xfrm>
          <a:off x="2343150"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7197"/>
    <xdr:sp macro="" textlink="">
      <xdr:nvSpPr>
        <xdr:cNvPr id="526" name="TextBox 3">
          <a:extLst>
            <a:ext uri="{FF2B5EF4-FFF2-40B4-BE49-F238E27FC236}">
              <a16:creationId xmlns:a16="http://schemas.microsoft.com/office/drawing/2014/main" id="{3B9AB121-0C34-4A23-8538-C00B2459E7D9}"/>
            </a:ext>
          </a:extLst>
        </xdr:cNvPr>
        <xdr:cNvSpPr txBox="1">
          <a:spLocks noChangeArrowheads="1"/>
        </xdr:cNvSpPr>
      </xdr:nvSpPr>
      <xdr:spPr bwMode="auto">
        <a:xfrm>
          <a:off x="2343150" y="13068300"/>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4565"/>
    <xdr:sp macro="" textlink="">
      <xdr:nvSpPr>
        <xdr:cNvPr id="527" name="TextBox 3">
          <a:extLst>
            <a:ext uri="{FF2B5EF4-FFF2-40B4-BE49-F238E27FC236}">
              <a16:creationId xmlns:a16="http://schemas.microsoft.com/office/drawing/2014/main" id="{6ABE060B-763B-4512-B414-E0F8274B60CF}"/>
            </a:ext>
          </a:extLst>
        </xdr:cNvPr>
        <xdr:cNvSpPr txBox="1">
          <a:spLocks noChangeArrowheads="1"/>
        </xdr:cNvSpPr>
      </xdr:nvSpPr>
      <xdr:spPr bwMode="auto">
        <a:xfrm>
          <a:off x="2343150" y="13068300"/>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4565"/>
    <xdr:sp macro="" textlink="">
      <xdr:nvSpPr>
        <xdr:cNvPr id="528" name="TextBox 3">
          <a:extLst>
            <a:ext uri="{FF2B5EF4-FFF2-40B4-BE49-F238E27FC236}">
              <a16:creationId xmlns:a16="http://schemas.microsoft.com/office/drawing/2014/main" id="{A68459FB-2645-4089-BD67-264000839884}"/>
            </a:ext>
          </a:extLst>
        </xdr:cNvPr>
        <xdr:cNvSpPr txBox="1">
          <a:spLocks noChangeArrowheads="1"/>
        </xdr:cNvSpPr>
      </xdr:nvSpPr>
      <xdr:spPr bwMode="auto">
        <a:xfrm>
          <a:off x="2343150" y="13068300"/>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5922"/>
    <xdr:sp macro="" textlink="">
      <xdr:nvSpPr>
        <xdr:cNvPr id="529" name="TextBox 3">
          <a:extLst>
            <a:ext uri="{FF2B5EF4-FFF2-40B4-BE49-F238E27FC236}">
              <a16:creationId xmlns:a16="http://schemas.microsoft.com/office/drawing/2014/main" id="{7631044F-8948-4120-9B1F-FF4098B188DE}"/>
            </a:ext>
          </a:extLst>
        </xdr:cNvPr>
        <xdr:cNvSpPr txBox="1">
          <a:spLocks noChangeArrowheads="1"/>
        </xdr:cNvSpPr>
      </xdr:nvSpPr>
      <xdr:spPr bwMode="auto">
        <a:xfrm>
          <a:off x="2343150"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5447"/>
    <xdr:sp macro="" textlink="">
      <xdr:nvSpPr>
        <xdr:cNvPr id="530" name="TextBox 3">
          <a:extLst>
            <a:ext uri="{FF2B5EF4-FFF2-40B4-BE49-F238E27FC236}">
              <a16:creationId xmlns:a16="http://schemas.microsoft.com/office/drawing/2014/main" id="{1DF1079F-C733-415B-928C-A99DF8F472D6}"/>
            </a:ext>
          </a:extLst>
        </xdr:cNvPr>
        <xdr:cNvSpPr txBox="1">
          <a:spLocks noChangeArrowheads="1"/>
        </xdr:cNvSpPr>
      </xdr:nvSpPr>
      <xdr:spPr bwMode="auto">
        <a:xfrm>
          <a:off x="2343150" y="13068300"/>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5922"/>
    <xdr:sp macro="" textlink="">
      <xdr:nvSpPr>
        <xdr:cNvPr id="531" name="TextBox 3">
          <a:extLst>
            <a:ext uri="{FF2B5EF4-FFF2-40B4-BE49-F238E27FC236}">
              <a16:creationId xmlns:a16="http://schemas.microsoft.com/office/drawing/2014/main" id="{A022FA92-D75C-4A5C-896F-44214C8DE27E}"/>
            </a:ext>
          </a:extLst>
        </xdr:cNvPr>
        <xdr:cNvSpPr txBox="1">
          <a:spLocks noChangeArrowheads="1"/>
        </xdr:cNvSpPr>
      </xdr:nvSpPr>
      <xdr:spPr bwMode="auto">
        <a:xfrm>
          <a:off x="2343150"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5447"/>
    <xdr:sp macro="" textlink="">
      <xdr:nvSpPr>
        <xdr:cNvPr id="532" name="TextBox 3">
          <a:extLst>
            <a:ext uri="{FF2B5EF4-FFF2-40B4-BE49-F238E27FC236}">
              <a16:creationId xmlns:a16="http://schemas.microsoft.com/office/drawing/2014/main" id="{6AE8C184-A5BB-4160-854B-A8103AEF9F12}"/>
            </a:ext>
          </a:extLst>
        </xdr:cNvPr>
        <xdr:cNvSpPr txBox="1">
          <a:spLocks noChangeArrowheads="1"/>
        </xdr:cNvSpPr>
      </xdr:nvSpPr>
      <xdr:spPr bwMode="auto">
        <a:xfrm>
          <a:off x="2343150" y="13068300"/>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3547"/>
    <xdr:sp macro="" textlink="">
      <xdr:nvSpPr>
        <xdr:cNvPr id="533" name="TextBox 3">
          <a:extLst>
            <a:ext uri="{FF2B5EF4-FFF2-40B4-BE49-F238E27FC236}">
              <a16:creationId xmlns:a16="http://schemas.microsoft.com/office/drawing/2014/main" id="{E5A8DC36-44CA-407E-A282-E597C1938F3F}"/>
            </a:ext>
          </a:extLst>
        </xdr:cNvPr>
        <xdr:cNvSpPr txBox="1">
          <a:spLocks noChangeArrowheads="1"/>
        </xdr:cNvSpPr>
      </xdr:nvSpPr>
      <xdr:spPr bwMode="auto">
        <a:xfrm>
          <a:off x="2343150" y="13068300"/>
          <a:ext cx="0" cy="463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534" name="TextBox 3">
          <a:extLst>
            <a:ext uri="{FF2B5EF4-FFF2-40B4-BE49-F238E27FC236}">
              <a16:creationId xmlns:a16="http://schemas.microsoft.com/office/drawing/2014/main" id="{91E9B2E4-C056-48B1-9F53-611863F4C7A7}"/>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5447"/>
    <xdr:sp macro="" textlink="">
      <xdr:nvSpPr>
        <xdr:cNvPr id="535" name="TextBox 3">
          <a:extLst>
            <a:ext uri="{FF2B5EF4-FFF2-40B4-BE49-F238E27FC236}">
              <a16:creationId xmlns:a16="http://schemas.microsoft.com/office/drawing/2014/main" id="{CC51BF82-3CC1-4781-ABB7-B412D484D793}"/>
            </a:ext>
          </a:extLst>
        </xdr:cNvPr>
        <xdr:cNvSpPr txBox="1">
          <a:spLocks noChangeArrowheads="1"/>
        </xdr:cNvSpPr>
      </xdr:nvSpPr>
      <xdr:spPr bwMode="auto">
        <a:xfrm>
          <a:off x="2343150" y="13068300"/>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5447"/>
    <xdr:sp macro="" textlink="">
      <xdr:nvSpPr>
        <xdr:cNvPr id="536" name="TextBox 3">
          <a:extLst>
            <a:ext uri="{FF2B5EF4-FFF2-40B4-BE49-F238E27FC236}">
              <a16:creationId xmlns:a16="http://schemas.microsoft.com/office/drawing/2014/main" id="{E5F85F08-58D1-486C-B65B-06A18F9C86B2}"/>
            </a:ext>
          </a:extLst>
        </xdr:cNvPr>
        <xdr:cNvSpPr txBox="1">
          <a:spLocks noChangeArrowheads="1"/>
        </xdr:cNvSpPr>
      </xdr:nvSpPr>
      <xdr:spPr bwMode="auto">
        <a:xfrm>
          <a:off x="2343150" y="13068300"/>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4972"/>
    <xdr:sp macro="" textlink="">
      <xdr:nvSpPr>
        <xdr:cNvPr id="537" name="TextBox 3">
          <a:extLst>
            <a:ext uri="{FF2B5EF4-FFF2-40B4-BE49-F238E27FC236}">
              <a16:creationId xmlns:a16="http://schemas.microsoft.com/office/drawing/2014/main" id="{7DC48243-182D-4925-8854-64FE233955A3}"/>
            </a:ext>
          </a:extLst>
        </xdr:cNvPr>
        <xdr:cNvSpPr txBox="1">
          <a:spLocks noChangeArrowheads="1"/>
        </xdr:cNvSpPr>
      </xdr:nvSpPr>
      <xdr:spPr bwMode="auto">
        <a:xfrm>
          <a:off x="2343150"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4972"/>
    <xdr:sp macro="" textlink="">
      <xdr:nvSpPr>
        <xdr:cNvPr id="538" name="TextBox 3">
          <a:extLst>
            <a:ext uri="{FF2B5EF4-FFF2-40B4-BE49-F238E27FC236}">
              <a16:creationId xmlns:a16="http://schemas.microsoft.com/office/drawing/2014/main" id="{0823C170-12EC-4B36-BCB7-270D3563286F}"/>
            </a:ext>
          </a:extLst>
        </xdr:cNvPr>
        <xdr:cNvSpPr txBox="1">
          <a:spLocks noChangeArrowheads="1"/>
        </xdr:cNvSpPr>
      </xdr:nvSpPr>
      <xdr:spPr bwMode="auto">
        <a:xfrm>
          <a:off x="2343150"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539" name="TextBox 3">
          <a:extLst>
            <a:ext uri="{FF2B5EF4-FFF2-40B4-BE49-F238E27FC236}">
              <a16:creationId xmlns:a16="http://schemas.microsoft.com/office/drawing/2014/main" id="{B038B5DC-E241-4889-A656-92494FB67B37}"/>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4972"/>
    <xdr:sp macro="" textlink="">
      <xdr:nvSpPr>
        <xdr:cNvPr id="540" name="TextBox 3">
          <a:extLst>
            <a:ext uri="{FF2B5EF4-FFF2-40B4-BE49-F238E27FC236}">
              <a16:creationId xmlns:a16="http://schemas.microsoft.com/office/drawing/2014/main" id="{DF42E39D-EFC2-420C-82E1-3171C3270054}"/>
            </a:ext>
          </a:extLst>
        </xdr:cNvPr>
        <xdr:cNvSpPr txBox="1">
          <a:spLocks noChangeArrowheads="1"/>
        </xdr:cNvSpPr>
      </xdr:nvSpPr>
      <xdr:spPr bwMode="auto">
        <a:xfrm>
          <a:off x="2343150"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541" name="TextBox 3">
          <a:extLst>
            <a:ext uri="{FF2B5EF4-FFF2-40B4-BE49-F238E27FC236}">
              <a16:creationId xmlns:a16="http://schemas.microsoft.com/office/drawing/2014/main" id="{E8017605-ECA1-4ECF-AE16-F33021D8DB89}"/>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3547"/>
    <xdr:sp macro="" textlink="">
      <xdr:nvSpPr>
        <xdr:cNvPr id="542" name="TextBox 3">
          <a:extLst>
            <a:ext uri="{FF2B5EF4-FFF2-40B4-BE49-F238E27FC236}">
              <a16:creationId xmlns:a16="http://schemas.microsoft.com/office/drawing/2014/main" id="{C870B254-200A-454D-A2B4-9ACDCAA21342}"/>
            </a:ext>
          </a:extLst>
        </xdr:cNvPr>
        <xdr:cNvSpPr txBox="1">
          <a:spLocks noChangeArrowheads="1"/>
        </xdr:cNvSpPr>
      </xdr:nvSpPr>
      <xdr:spPr bwMode="auto">
        <a:xfrm>
          <a:off x="2343150" y="13068300"/>
          <a:ext cx="0" cy="463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543" name="TextBox 3">
          <a:extLst>
            <a:ext uri="{FF2B5EF4-FFF2-40B4-BE49-F238E27FC236}">
              <a16:creationId xmlns:a16="http://schemas.microsoft.com/office/drawing/2014/main" id="{D05F573C-E767-4392-87FE-6547D27314B1}"/>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544" name="TextBox 3">
          <a:extLst>
            <a:ext uri="{FF2B5EF4-FFF2-40B4-BE49-F238E27FC236}">
              <a16:creationId xmlns:a16="http://schemas.microsoft.com/office/drawing/2014/main" id="{728CDF98-4E5D-42EA-8229-0566633DB3D0}"/>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4022"/>
    <xdr:sp macro="" textlink="">
      <xdr:nvSpPr>
        <xdr:cNvPr id="545" name="TextBox 3">
          <a:extLst>
            <a:ext uri="{FF2B5EF4-FFF2-40B4-BE49-F238E27FC236}">
              <a16:creationId xmlns:a16="http://schemas.microsoft.com/office/drawing/2014/main" id="{3208E4C0-6E66-4A47-B80B-7023FDC3676F}"/>
            </a:ext>
          </a:extLst>
        </xdr:cNvPr>
        <xdr:cNvSpPr txBox="1">
          <a:spLocks noChangeArrowheads="1"/>
        </xdr:cNvSpPr>
      </xdr:nvSpPr>
      <xdr:spPr bwMode="auto">
        <a:xfrm>
          <a:off x="2343150"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46" name="Text Box 22">
          <a:extLst>
            <a:ext uri="{FF2B5EF4-FFF2-40B4-BE49-F238E27FC236}">
              <a16:creationId xmlns:a16="http://schemas.microsoft.com/office/drawing/2014/main" id="{24B7159A-0A9E-4812-B1A7-72F79B94363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47" name="Text Box 23">
          <a:extLst>
            <a:ext uri="{FF2B5EF4-FFF2-40B4-BE49-F238E27FC236}">
              <a16:creationId xmlns:a16="http://schemas.microsoft.com/office/drawing/2014/main" id="{543345E7-9E74-41D2-A623-AA02CCA358D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48" name="Text Box 24">
          <a:extLst>
            <a:ext uri="{FF2B5EF4-FFF2-40B4-BE49-F238E27FC236}">
              <a16:creationId xmlns:a16="http://schemas.microsoft.com/office/drawing/2014/main" id="{12B65B14-799E-431C-BD08-27970FA5CE5F}"/>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49" name="Text Box 25">
          <a:extLst>
            <a:ext uri="{FF2B5EF4-FFF2-40B4-BE49-F238E27FC236}">
              <a16:creationId xmlns:a16="http://schemas.microsoft.com/office/drawing/2014/main" id="{36339D5A-BAD0-442A-944A-4074109E0D80}"/>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50" name="Text Box 26">
          <a:extLst>
            <a:ext uri="{FF2B5EF4-FFF2-40B4-BE49-F238E27FC236}">
              <a16:creationId xmlns:a16="http://schemas.microsoft.com/office/drawing/2014/main" id="{0FD8B52D-5ED0-479A-AE9E-C61373573970}"/>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51" name="Text Box 27">
          <a:extLst>
            <a:ext uri="{FF2B5EF4-FFF2-40B4-BE49-F238E27FC236}">
              <a16:creationId xmlns:a16="http://schemas.microsoft.com/office/drawing/2014/main" id="{E94F4DF9-18AF-4F24-BB1F-2F54DF64423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52" name="Text Box 28">
          <a:extLst>
            <a:ext uri="{FF2B5EF4-FFF2-40B4-BE49-F238E27FC236}">
              <a16:creationId xmlns:a16="http://schemas.microsoft.com/office/drawing/2014/main" id="{116AD85E-E102-4448-8601-4C7904FD581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53" name="Text Box 29">
          <a:extLst>
            <a:ext uri="{FF2B5EF4-FFF2-40B4-BE49-F238E27FC236}">
              <a16:creationId xmlns:a16="http://schemas.microsoft.com/office/drawing/2014/main" id="{8DC5C94C-4A1B-4E24-BEDF-C3E6A11CD31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54" name="Text Box 14">
          <a:extLst>
            <a:ext uri="{FF2B5EF4-FFF2-40B4-BE49-F238E27FC236}">
              <a16:creationId xmlns:a16="http://schemas.microsoft.com/office/drawing/2014/main" id="{6A7A1CDA-FA18-4581-9536-884F64A56F2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55" name="Text Box 15">
          <a:extLst>
            <a:ext uri="{FF2B5EF4-FFF2-40B4-BE49-F238E27FC236}">
              <a16:creationId xmlns:a16="http://schemas.microsoft.com/office/drawing/2014/main" id="{F7C73682-8C62-422A-87F0-FACBCC5A5D6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56" name="Text Box 16">
          <a:extLst>
            <a:ext uri="{FF2B5EF4-FFF2-40B4-BE49-F238E27FC236}">
              <a16:creationId xmlns:a16="http://schemas.microsoft.com/office/drawing/2014/main" id="{52DD6283-3AE2-48C5-92FC-DB4ABF380C6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57" name="Text Box 17">
          <a:extLst>
            <a:ext uri="{FF2B5EF4-FFF2-40B4-BE49-F238E27FC236}">
              <a16:creationId xmlns:a16="http://schemas.microsoft.com/office/drawing/2014/main" id="{ECE6A5BC-3D52-4DDE-A9BA-9B595428F08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58" name="Text Box 18">
          <a:extLst>
            <a:ext uri="{FF2B5EF4-FFF2-40B4-BE49-F238E27FC236}">
              <a16:creationId xmlns:a16="http://schemas.microsoft.com/office/drawing/2014/main" id="{C32C7DA9-E438-40C2-B489-A3EC00F417B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59" name="Text Box 19">
          <a:extLst>
            <a:ext uri="{FF2B5EF4-FFF2-40B4-BE49-F238E27FC236}">
              <a16:creationId xmlns:a16="http://schemas.microsoft.com/office/drawing/2014/main" id="{87B8961D-12B6-4903-80B0-3F40DA30C20F}"/>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60" name="Text Box 20">
          <a:extLst>
            <a:ext uri="{FF2B5EF4-FFF2-40B4-BE49-F238E27FC236}">
              <a16:creationId xmlns:a16="http://schemas.microsoft.com/office/drawing/2014/main" id="{052B9B88-AAD1-43B0-95C2-8A44A1C5E27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61" name="Text Box 21">
          <a:extLst>
            <a:ext uri="{FF2B5EF4-FFF2-40B4-BE49-F238E27FC236}">
              <a16:creationId xmlns:a16="http://schemas.microsoft.com/office/drawing/2014/main" id="{D37C628A-9BB5-423A-A0BF-72A30A2215F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62" name="Text Box 14">
          <a:extLst>
            <a:ext uri="{FF2B5EF4-FFF2-40B4-BE49-F238E27FC236}">
              <a16:creationId xmlns:a16="http://schemas.microsoft.com/office/drawing/2014/main" id="{0CBAD991-7DD2-49BD-95FB-4CAAC8EC25E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63" name="Text Box 15">
          <a:extLst>
            <a:ext uri="{FF2B5EF4-FFF2-40B4-BE49-F238E27FC236}">
              <a16:creationId xmlns:a16="http://schemas.microsoft.com/office/drawing/2014/main" id="{055D927F-6AC8-4D3F-841D-74155EC9861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64" name="Text Box 16">
          <a:extLst>
            <a:ext uri="{FF2B5EF4-FFF2-40B4-BE49-F238E27FC236}">
              <a16:creationId xmlns:a16="http://schemas.microsoft.com/office/drawing/2014/main" id="{75D8196B-BD46-4E52-9E02-D5A8C4897070}"/>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65" name="Text Box 17">
          <a:extLst>
            <a:ext uri="{FF2B5EF4-FFF2-40B4-BE49-F238E27FC236}">
              <a16:creationId xmlns:a16="http://schemas.microsoft.com/office/drawing/2014/main" id="{221A806E-E415-4E45-95BC-89662E7D2F50}"/>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66" name="Text Box 18">
          <a:extLst>
            <a:ext uri="{FF2B5EF4-FFF2-40B4-BE49-F238E27FC236}">
              <a16:creationId xmlns:a16="http://schemas.microsoft.com/office/drawing/2014/main" id="{414FB3A4-BAEA-4601-961C-4645D6515C93}"/>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67" name="Text Box 19">
          <a:extLst>
            <a:ext uri="{FF2B5EF4-FFF2-40B4-BE49-F238E27FC236}">
              <a16:creationId xmlns:a16="http://schemas.microsoft.com/office/drawing/2014/main" id="{45B85990-FC3B-4A68-B0D6-F2168FDF0DE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68" name="Text Box 20">
          <a:extLst>
            <a:ext uri="{FF2B5EF4-FFF2-40B4-BE49-F238E27FC236}">
              <a16:creationId xmlns:a16="http://schemas.microsoft.com/office/drawing/2014/main" id="{D0A29B29-1151-4740-BA66-9CD00C485BE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69" name="Text Box 21">
          <a:extLst>
            <a:ext uri="{FF2B5EF4-FFF2-40B4-BE49-F238E27FC236}">
              <a16:creationId xmlns:a16="http://schemas.microsoft.com/office/drawing/2014/main" id="{62118C34-6C24-47B7-9CE6-A1A33328B18B}"/>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70" name="Text Box 22">
          <a:extLst>
            <a:ext uri="{FF2B5EF4-FFF2-40B4-BE49-F238E27FC236}">
              <a16:creationId xmlns:a16="http://schemas.microsoft.com/office/drawing/2014/main" id="{251B31B9-934B-4418-BF31-21D7A68094A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71" name="Text Box 23">
          <a:extLst>
            <a:ext uri="{FF2B5EF4-FFF2-40B4-BE49-F238E27FC236}">
              <a16:creationId xmlns:a16="http://schemas.microsoft.com/office/drawing/2014/main" id="{048E5874-C5F5-441B-9A01-FCEA8D31B90B}"/>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72" name="Text Box 24">
          <a:extLst>
            <a:ext uri="{FF2B5EF4-FFF2-40B4-BE49-F238E27FC236}">
              <a16:creationId xmlns:a16="http://schemas.microsoft.com/office/drawing/2014/main" id="{5EB0984E-2DE1-46D8-BFA3-F59CE43EC42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73" name="Text Box 25">
          <a:extLst>
            <a:ext uri="{FF2B5EF4-FFF2-40B4-BE49-F238E27FC236}">
              <a16:creationId xmlns:a16="http://schemas.microsoft.com/office/drawing/2014/main" id="{BF607913-AA58-4012-B4AF-65303B7C2DC3}"/>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74" name="Text Box 26">
          <a:extLst>
            <a:ext uri="{FF2B5EF4-FFF2-40B4-BE49-F238E27FC236}">
              <a16:creationId xmlns:a16="http://schemas.microsoft.com/office/drawing/2014/main" id="{24258619-944C-4578-927A-E79BE783151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75" name="Text Box 27">
          <a:extLst>
            <a:ext uri="{FF2B5EF4-FFF2-40B4-BE49-F238E27FC236}">
              <a16:creationId xmlns:a16="http://schemas.microsoft.com/office/drawing/2014/main" id="{CBFF4D9F-31A8-4E1F-BABB-04C3CF135CAE}"/>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76" name="Text Box 28">
          <a:extLst>
            <a:ext uri="{FF2B5EF4-FFF2-40B4-BE49-F238E27FC236}">
              <a16:creationId xmlns:a16="http://schemas.microsoft.com/office/drawing/2014/main" id="{A3C0B9D2-3915-4420-B142-30F3CED21C0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77" name="Text Box 29">
          <a:extLst>
            <a:ext uri="{FF2B5EF4-FFF2-40B4-BE49-F238E27FC236}">
              <a16:creationId xmlns:a16="http://schemas.microsoft.com/office/drawing/2014/main" id="{F262F66F-1B03-4F02-8BAC-43247855AA5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78" name="Text Box 14">
          <a:extLst>
            <a:ext uri="{FF2B5EF4-FFF2-40B4-BE49-F238E27FC236}">
              <a16:creationId xmlns:a16="http://schemas.microsoft.com/office/drawing/2014/main" id="{542BC9BF-26FF-404F-8FCC-EB60DBF810B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79" name="Text Box 15">
          <a:extLst>
            <a:ext uri="{FF2B5EF4-FFF2-40B4-BE49-F238E27FC236}">
              <a16:creationId xmlns:a16="http://schemas.microsoft.com/office/drawing/2014/main" id="{DFE84426-5766-4AAC-AD5E-4E93CE5C45F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80" name="Text Box 16">
          <a:extLst>
            <a:ext uri="{FF2B5EF4-FFF2-40B4-BE49-F238E27FC236}">
              <a16:creationId xmlns:a16="http://schemas.microsoft.com/office/drawing/2014/main" id="{2513ACD7-9BF1-4A58-BBAD-93104481F14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81" name="Text Box 17">
          <a:extLst>
            <a:ext uri="{FF2B5EF4-FFF2-40B4-BE49-F238E27FC236}">
              <a16:creationId xmlns:a16="http://schemas.microsoft.com/office/drawing/2014/main" id="{BEFF1FBF-8342-4956-96F9-90C41318F4A3}"/>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82" name="Text Box 18">
          <a:extLst>
            <a:ext uri="{FF2B5EF4-FFF2-40B4-BE49-F238E27FC236}">
              <a16:creationId xmlns:a16="http://schemas.microsoft.com/office/drawing/2014/main" id="{7B2886A0-3901-47D8-920B-D20783DDA86B}"/>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83" name="Text Box 19">
          <a:extLst>
            <a:ext uri="{FF2B5EF4-FFF2-40B4-BE49-F238E27FC236}">
              <a16:creationId xmlns:a16="http://schemas.microsoft.com/office/drawing/2014/main" id="{F8DC1B6D-17C6-4B34-AD93-11B784168AB3}"/>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84" name="Text Box 20">
          <a:extLst>
            <a:ext uri="{FF2B5EF4-FFF2-40B4-BE49-F238E27FC236}">
              <a16:creationId xmlns:a16="http://schemas.microsoft.com/office/drawing/2014/main" id="{626C098B-8E98-4A42-B6D2-4874D94F752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85" name="Text Box 21">
          <a:extLst>
            <a:ext uri="{FF2B5EF4-FFF2-40B4-BE49-F238E27FC236}">
              <a16:creationId xmlns:a16="http://schemas.microsoft.com/office/drawing/2014/main" id="{182F9E97-71BD-4D6F-8163-1E748B45B52B}"/>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86" name="Text Box 14">
          <a:extLst>
            <a:ext uri="{FF2B5EF4-FFF2-40B4-BE49-F238E27FC236}">
              <a16:creationId xmlns:a16="http://schemas.microsoft.com/office/drawing/2014/main" id="{D90B3602-2DB4-4380-9900-44B838F71C0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87" name="Text Box 15">
          <a:extLst>
            <a:ext uri="{FF2B5EF4-FFF2-40B4-BE49-F238E27FC236}">
              <a16:creationId xmlns:a16="http://schemas.microsoft.com/office/drawing/2014/main" id="{80064FFE-6630-49A5-A24E-C8A94747764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88" name="Text Box 16">
          <a:extLst>
            <a:ext uri="{FF2B5EF4-FFF2-40B4-BE49-F238E27FC236}">
              <a16:creationId xmlns:a16="http://schemas.microsoft.com/office/drawing/2014/main" id="{55BA85BC-8AAF-484A-B03C-F6D40F79199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89" name="Text Box 17">
          <a:extLst>
            <a:ext uri="{FF2B5EF4-FFF2-40B4-BE49-F238E27FC236}">
              <a16:creationId xmlns:a16="http://schemas.microsoft.com/office/drawing/2014/main" id="{95449BE7-7B26-4C8A-A1AE-AC67944B3A2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90" name="Text Box 18">
          <a:extLst>
            <a:ext uri="{FF2B5EF4-FFF2-40B4-BE49-F238E27FC236}">
              <a16:creationId xmlns:a16="http://schemas.microsoft.com/office/drawing/2014/main" id="{05A4C255-FE50-4D60-8C48-90DFC4B316F0}"/>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91" name="Text Box 19">
          <a:extLst>
            <a:ext uri="{FF2B5EF4-FFF2-40B4-BE49-F238E27FC236}">
              <a16:creationId xmlns:a16="http://schemas.microsoft.com/office/drawing/2014/main" id="{D6FCC333-BED7-47E6-B8B3-FBA0243CB04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92" name="Text Box 20">
          <a:extLst>
            <a:ext uri="{FF2B5EF4-FFF2-40B4-BE49-F238E27FC236}">
              <a16:creationId xmlns:a16="http://schemas.microsoft.com/office/drawing/2014/main" id="{DAA94026-0E1D-4025-AE8C-35D585DC96D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93" name="Text Box 21">
          <a:extLst>
            <a:ext uri="{FF2B5EF4-FFF2-40B4-BE49-F238E27FC236}">
              <a16:creationId xmlns:a16="http://schemas.microsoft.com/office/drawing/2014/main" id="{D64ED345-952D-44B9-8BA7-B8688974E5D3}"/>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94" name="Text Box 22">
          <a:extLst>
            <a:ext uri="{FF2B5EF4-FFF2-40B4-BE49-F238E27FC236}">
              <a16:creationId xmlns:a16="http://schemas.microsoft.com/office/drawing/2014/main" id="{F3009CD3-7DEA-4903-B7AB-38B27DD37624}"/>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95" name="Text Box 23">
          <a:extLst>
            <a:ext uri="{FF2B5EF4-FFF2-40B4-BE49-F238E27FC236}">
              <a16:creationId xmlns:a16="http://schemas.microsoft.com/office/drawing/2014/main" id="{25B33D67-7CB3-4BC9-A63F-F2A31FE2988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96" name="Text Box 24">
          <a:extLst>
            <a:ext uri="{FF2B5EF4-FFF2-40B4-BE49-F238E27FC236}">
              <a16:creationId xmlns:a16="http://schemas.microsoft.com/office/drawing/2014/main" id="{A058CCF5-0BA4-423D-8B7F-394A87AE8C6F}"/>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97" name="Text Box 25">
          <a:extLst>
            <a:ext uri="{FF2B5EF4-FFF2-40B4-BE49-F238E27FC236}">
              <a16:creationId xmlns:a16="http://schemas.microsoft.com/office/drawing/2014/main" id="{13B1C272-5802-400A-8A81-688D450B41C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98" name="Text Box 26">
          <a:extLst>
            <a:ext uri="{FF2B5EF4-FFF2-40B4-BE49-F238E27FC236}">
              <a16:creationId xmlns:a16="http://schemas.microsoft.com/office/drawing/2014/main" id="{2D27547A-73BD-4ABF-B103-3A3045DEAD3B}"/>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599" name="Text Box 27">
          <a:extLst>
            <a:ext uri="{FF2B5EF4-FFF2-40B4-BE49-F238E27FC236}">
              <a16:creationId xmlns:a16="http://schemas.microsoft.com/office/drawing/2014/main" id="{70BCB7DC-8A37-4755-9B3F-777CF98F44E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00" name="Text Box 28">
          <a:extLst>
            <a:ext uri="{FF2B5EF4-FFF2-40B4-BE49-F238E27FC236}">
              <a16:creationId xmlns:a16="http://schemas.microsoft.com/office/drawing/2014/main" id="{520769B3-A4F7-4931-878C-5530BD90EAC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01" name="Text Box 29">
          <a:extLst>
            <a:ext uri="{FF2B5EF4-FFF2-40B4-BE49-F238E27FC236}">
              <a16:creationId xmlns:a16="http://schemas.microsoft.com/office/drawing/2014/main" id="{F630F17D-C5D7-45F5-A52B-6E85A66C59C4}"/>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02" name="Text Box 14">
          <a:extLst>
            <a:ext uri="{FF2B5EF4-FFF2-40B4-BE49-F238E27FC236}">
              <a16:creationId xmlns:a16="http://schemas.microsoft.com/office/drawing/2014/main" id="{AA45BB9F-438A-4A96-B152-18C442FCA12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03" name="Text Box 15">
          <a:extLst>
            <a:ext uri="{FF2B5EF4-FFF2-40B4-BE49-F238E27FC236}">
              <a16:creationId xmlns:a16="http://schemas.microsoft.com/office/drawing/2014/main" id="{AF87194D-768B-41B3-8FE3-E20F8F32D68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04" name="Text Box 16">
          <a:extLst>
            <a:ext uri="{FF2B5EF4-FFF2-40B4-BE49-F238E27FC236}">
              <a16:creationId xmlns:a16="http://schemas.microsoft.com/office/drawing/2014/main" id="{4C705EDA-FC7E-48D7-ABC7-D3FCFE391F3E}"/>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05" name="Text Box 17">
          <a:extLst>
            <a:ext uri="{FF2B5EF4-FFF2-40B4-BE49-F238E27FC236}">
              <a16:creationId xmlns:a16="http://schemas.microsoft.com/office/drawing/2014/main" id="{13D2AE08-3DFE-4860-B82C-1649B633759D}"/>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06" name="Text Box 18">
          <a:extLst>
            <a:ext uri="{FF2B5EF4-FFF2-40B4-BE49-F238E27FC236}">
              <a16:creationId xmlns:a16="http://schemas.microsoft.com/office/drawing/2014/main" id="{3B938E5E-E75E-4A5E-8D17-4A4766E420F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07" name="Text Box 19">
          <a:extLst>
            <a:ext uri="{FF2B5EF4-FFF2-40B4-BE49-F238E27FC236}">
              <a16:creationId xmlns:a16="http://schemas.microsoft.com/office/drawing/2014/main" id="{F36D2A18-3724-441A-9B36-885E24C872BE}"/>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08" name="Text Box 20">
          <a:extLst>
            <a:ext uri="{FF2B5EF4-FFF2-40B4-BE49-F238E27FC236}">
              <a16:creationId xmlns:a16="http://schemas.microsoft.com/office/drawing/2014/main" id="{8D87529C-F065-435D-A2FE-C46C3121A4DD}"/>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09" name="Text Box 21">
          <a:extLst>
            <a:ext uri="{FF2B5EF4-FFF2-40B4-BE49-F238E27FC236}">
              <a16:creationId xmlns:a16="http://schemas.microsoft.com/office/drawing/2014/main" id="{E9AC4027-28C1-4390-8AA1-CD8DD92E2A4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10" name="Text Box 14">
          <a:extLst>
            <a:ext uri="{FF2B5EF4-FFF2-40B4-BE49-F238E27FC236}">
              <a16:creationId xmlns:a16="http://schemas.microsoft.com/office/drawing/2014/main" id="{240B8A49-020F-4B91-92AA-6203432DF0DB}"/>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11" name="Text Box 15">
          <a:extLst>
            <a:ext uri="{FF2B5EF4-FFF2-40B4-BE49-F238E27FC236}">
              <a16:creationId xmlns:a16="http://schemas.microsoft.com/office/drawing/2014/main" id="{3206F6EA-FAEA-4A3E-933D-1133D3AB8393}"/>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12" name="Text Box 16">
          <a:extLst>
            <a:ext uri="{FF2B5EF4-FFF2-40B4-BE49-F238E27FC236}">
              <a16:creationId xmlns:a16="http://schemas.microsoft.com/office/drawing/2014/main" id="{730381DF-5519-4D04-8281-1BFE37CA23A4}"/>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13" name="Text Box 17">
          <a:extLst>
            <a:ext uri="{FF2B5EF4-FFF2-40B4-BE49-F238E27FC236}">
              <a16:creationId xmlns:a16="http://schemas.microsoft.com/office/drawing/2014/main" id="{B7814569-CD70-4A37-8495-33F0B240047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14" name="Text Box 18">
          <a:extLst>
            <a:ext uri="{FF2B5EF4-FFF2-40B4-BE49-F238E27FC236}">
              <a16:creationId xmlns:a16="http://schemas.microsoft.com/office/drawing/2014/main" id="{36A56839-45AB-46D1-B109-92934E83315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15" name="Text Box 19">
          <a:extLst>
            <a:ext uri="{FF2B5EF4-FFF2-40B4-BE49-F238E27FC236}">
              <a16:creationId xmlns:a16="http://schemas.microsoft.com/office/drawing/2014/main" id="{0881FA8D-0294-417B-9BED-963CAE24215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16" name="Text Box 20">
          <a:extLst>
            <a:ext uri="{FF2B5EF4-FFF2-40B4-BE49-F238E27FC236}">
              <a16:creationId xmlns:a16="http://schemas.microsoft.com/office/drawing/2014/main" id="{D242921A-26E3-4CBC-AE95-E74A56CA010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17" name="Text Box 21">
          <a:extLst>
            <a:ext uri="{FF2B5EF4-FFF2-40B4-BE49-F238E27FC236}">
              <a16:creationId xmlns:a16="http://schemas.microsoft.com/office/drawing/2014/main" id="{FC06763E-BF19-465D-8309-853A81A0EC9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18" name="Text Box 22">
          <a:extLst>
            <a:ext uri="{FF2B5EF4-FFF2-40B4-BE49-F238E27FC236}">
              <a16:creationId xmlns:a16="http://schemas.microsoft.com/office/drawing/2014/main" id="{79AD6918-DE3A-4D2C-887C-CE7F66B74E0E}"/>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19" name="Text Box 23">
          <a:extLst>
            <a:ext uri="{FF2B5EF4-FFF2-40B4-BE49-F238E27FC236}">
              <a16:creationId xmlns:a16="http://schemas.microsoft.com/office/drawing/2014/main" id="{211F5F1C-9DF7-4CBA-8DAA-6B7082A331E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20" name="Text Box 24">
          <a:extLst>
            <a:ext uri="{FF2B5EF4-FFF2-40B4-BE49-F238E27FC236}">
              <a16:creationId xmlns:a16="http://schemas.microsoft.com/office/drawing/2014/main" id="{2FD09462-06FE-4C74-BEED-ED5AA6157F0E}"/>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21" name="Text Box 25">
          <a:extLst>
            <a:ext uri="{FF2B5EF4-FFF2-40B4-BE49-F238E27FC236}">
              <a16:creationId xmlns:a16="http://schemas.microsoft.com/office/drawing/2014/main" id="{B3363F8D-5035-4A56-B28F-45C63CBCAEDF}"/>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22" name="Text Box 26">
          <a:extLst>
            <a:ext uri="{FF2B5EF4-FFF2-40B4-BE49-F238E27FC236}">
              <a16:creationId xmlns:a16="http://schemas.microsoft.com/office/drawing/2014/main" id="{4D5555C6-C15A-4C89-ACBD-C3FF4A20BBAB}"/>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23" name="Text Box 27">
          <a:extLst>
            <a:ext uri="{FF2B5EF4-FFF2-40B4-BE49-F238E27FC236}">
              <a16:creationId xmlns:a16="http://schemas.microsoft.com/office/drawing/2014/main" id="{DEA541D9-78A5-478D-82E1-2C26D4E0CB54}"/>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24" name="Text Box 28">
          <a:extLst>
            <a:ext uri="{FF2B5EF4-FFF2-40B4-BE49-F238E27FC236}">
              <a16:creationId xmlns:a16="http://schemas.microsoft.com/office/drawing/2014/main" id="{2972C6EC-8AAC-49BE-A70A-A4225924606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25" name="Text Box 29">
          <a:extLst>
            <a:ext uri="{FF2B5EF4-FFF2-40B4-BE49-F238E27FC236}">
              <a16:creationId xmlns:a16="http://schemas.microsoft.com/office/drawing/2014/main" id="{B1D8A73D-29AD-49D9-9FF3-1DA4B630855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26" name="Text Box 14">
          <a:extLst>
            <a:ext uri="{FF2B5EF4-FFF2-40B4-BE49-F238E27FC236}">
              <a16:creationId xmlns:a16="http://schemas.microsoft.com/office/drawing/2014/main" id="{C6D9342E-2074-48F6-936D-839417E17E9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27" name="Text Box 15">
          <a:extLst>
            <a:ext uri="{FF2B5EF4-FFF2-40B4-BE49-F238E27FC236}">
              <a16:creationId xmlns:a16="http://schemas.microsoft.com/office/drawing/2014/main" id="{AB8E0114-9C82-4A71-AF99-7230614794C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28" name="Text Box 16">
          <a:extLst>
            <a:ext uri="{FF2B5EF4-FFF2-40B4-BE49-F238E27FC236}">
              <a16:creationId xmlns:a16="http://schemas.microsoft.com/office/drawing/2014/main" id="{8AB69BF7-DFE7-4B03-ADC8-8087F4AE74D3}"/>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29" name="Text Box 17">
          <a:extLst>
            <a:ext uri="{FF2B5EF4-FFF2-40B4-BE49-F238E27FC236}">
              <a16:creationId xmlns:a16="http://schemas.microsoft.com/office/drawing/2014/main" id="{70D0088E-4EF5-4586-A1FB-83D810B2650E}"/>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30" name="Text Box 18">
          <a:extLst>
            <a:ext uri="{FF2B5EF4-FFF2-40B4-BE49-F238E27FC236}">
              <a16:creationId xmlns:a16="http://schemas.microsoft.com/office/drawing/2014/main" id="{7480DF08-7523-4EC5-BE83-6895D780156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31" name="Text Box 19">
          <a:extLst>
            <a:ext uri="{FF2B5EF4-FFF2-40B4-BE49-F238E27FC236}">
              <a16:creationId xmlns:a16="http://schemas.microsoft.com/office/drawing/2014/main" id="{2EC78217-9A94-4910-B9D6-29D80E69ECD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32" name="Text Box 20">
          <a:extLst>
            <a:ext uri="{FF2B5EF4-FFF2-40B4-BE49-F238E27FC236}">
              <a16:creationId xmlns:a16="http://schemas.microsoft.com/office/drawing/2014/main" id="{0E7EF1B6-0378-45B8-A8CE-9922F3E8A29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33" name="Text Box 21">
          <a:extLst>
            <a:ext uri="{FF2B5EF4-FFF2-40B4-BE49-F238E27FC236}">
              <a16:creationId xmlns:a16="http://schemas.microsoft.com/office/drawing/2014/main" id="{CF0EB451-8559-47FD-B4BB-739F18DD8FF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34" name="Text Box 14">
          <a:extLst>
            <a:ext uri="{FF2B5EF4-FFF2-40B4-BE49-F238E27FC236}">
              <a16:creationId xmlns:a16="http://schemas.microsoft.com/office/drawing/2014/main" id="{818B011D-E3F0-4DBD-B55D-F6298B553EE4}"/>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35" name="Text Box 15">
          <a:extLst>
            <a:ext uri="{FF2B5EF4-FFF2-40B4-BE49-F238E27FC236}">
              <a16:creationId xmlns:a16="http://schemas.microsoft.com/office/drawing/2014/main" id="{92E1D4D7-1D26-4503-BAEC-4EF07B90029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36" name="Text Box 16">
          <a:extLst>
            <a:ext uri="{FF2B5EF4-FFF2-40B4-BE49-F238E27FC236}">
              <a16:creationId xmlns:a16="http://schemas.microsoft.com/office/drawing/2014/main" id="{641EFE4A-DA50-44F3-84FD-4A64C5990FD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37" name="Text Box 17">
          <a:extLst>
            <a:ext uri="{FF2B5EF4-FFF2-40B4-BE49-F238E27FC236}">
              <a16:creationId xmlns:a16="http://schemas.microsoft.com/office/drawing/2014/main" id="{783AC4A4-6E52-4F69-B497-B28AFDA42673}"/>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38" name="Text Box 18">
          <a:extLst>
            <a:ext uri="{FF2B5EF4-FFF2-40B4-BE49-F238E27FC236}">
              <a16:creationId xmlns:a16="http://schemas.microsoft.com/office/drawing/2014/main" id="{0629C10B-FD87-4048-88F2-B8AB5400085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39" name="Text Box 19">
          <a:extLst>
            <a:ext uri="{FF2B5EF4-FFF2-40B4-BE49-F238E27FC236}">
              <a16:creationId xmlns:a16="http://schemas.microsoft.com/office/drawing/2014/main" id="{86445ABA-052D-450B-8FF6-1CFECFC1D2F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40" name="Text Box 20">
          <a:extLst>
            <a:ext uri="{FF2B5EF4-FFF2-40B4-BE49-F238E27FC236}">
              <a16:creationId xmlns:a16="http://schemas.microsoft.com/office/drawing/2014/main" id="{A77AF237-4510-438F-A15E-E18B1307EFC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41" name="Text Box 21">
          <a:extLst>
            <a:ext uri="{FF2B5EF4-FFF2-40B4-BE49-F238E27FC236}">
              <a16:creationId xmlns:a16="http://schemas.microsoft.com/office/drawing/2014/main" id="{164BCBC7-9CDD-4F51-9C88-04ECD43B90A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42" name="Text Box 22">
          <a:extLst>
            <a:ext uri="{FF2B5EF4-FFF2-40B4-BE49-F238E27FC236}">
              <a16:creationId xmlns:a16="http://schemas.microsoft.com/office/drawing/2014/main" id="{4ABC6BC3-BF70-4D83-A910-B41DB8495A2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43" name="Text Box 23">
          <a:extLst>
            <a:ext uri="{FF2B5EF4-FFF2-40B4-BE49-F238E27FC236}">
              <a16:creationId xmlns:a16="http://schemas.microsoft.com/office/drawing/2014/main" id="{FD55CA75-5E75-404F-813C-A2E6971D612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44" name="Text Box 24">
          <a:extLst>
            <a:ext uri="{FF2B5EF4-FFF2-40B4-BE49-F238E27FC236}">
              <a16:creationId xmlns:a16="http://schemas.microsoft.com/office/drawing/2014/main" id="{1BE58314-EB76-44C8-B250-E83F7145D055}"/>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45" name="Text Box 25">
          <a:extLst>
            <a:ext uri="{FF2B5EF4-FFF2-40B4-BE49-F238E27FC236}">
              <a16:creationId xmlns:a16="http://schemas.microsoft.com/office/drawing/2014/main" id="{2963FCFD-CA04-48A9-B06A-F7F451FE5B66}"/>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46" name="Text Box 26">
          <a:extLst>
            <a:ext uri="{FF2B5EF4-FFF2-40B4-BE49-F238E27FC236}">
              <a16:creationId xmlns:a16="http://schemas.microsoft.com/office/drawing/2014/main" id="{A511DB67-6801-4E0C-AF3A-A8FAFBF66BC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47" name="Text Box 27">
          <a:extLst>
            <a:ext uri="{FF2B5EF4-FFF2-40B4-BE49-F238E27FC236}">
              <a16:creationId xmlns:a16="http://schemas.microsoft.com/office/drawing/2014/main" id="{0E76144E-9D7D-4697-A68B-F1AD9ECA0BF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48" name="Text Box 28">
          <a:extLst>
            <a:ext uri="{FF2B5EF4-FFF2-40B4-BE49-F238E27FC236}">
              <a16:creationId xmlns:a16="http://schemas.microsoft.com/office/drawing/2014/main" id="{36686353-D395-4B97-B60D-EEAF5C589A7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49" name="Text Box 29">
          <a:extLst>
            <a:ext uri="{FF2B5EF4-FFF2-40B4-BE49-F238E27FC236}">
              <a16:creationId xmlns:a16="http://schemas.microsoft.com/office/drawing/2014/main" id="{EFB87CEA-0331-4E95-835C-393F53F43FD5}"/>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50" name="Text Box 14">
          <a:extLst>
            <a:ext uri="{FF2B5EF4-FFF2-40B4-BE49-F238E27FC236}">
              <a16:creationId xmlns:a16="http://schemas.microsoft.com/office/drawing/2014/main" id="{A8DCD6D7-8F84-4D63-B53E-889B92788A25}"/>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51" name="Text Box 15">
          <a:extLst>
            <a:ext uri="{FF2B5EF4-FFF2-40B4-BE49-F238E27FC236}">
              <a16:creationId xmlns:a16="http://schemas.microsoft.com/office/drawing/2014/main" id="{09998D2C-E6CD-4AA1-BAC2-C21991FEDC7B}"/>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52" name="Text Box 16">
          <a:extLst>
            <a:ext uri="{FF2B5EF4-FFF2-40B4-BE49-F238E27FC236}">
              <a16:creationId xmlns:a16="http://schemas.microsoft.com/office/drawing/2014/main" id="{484DC26F-BC29-4E91-9C6B-5E34AC87183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53" name="Text Box 17">
          <a:extLst>
            <a:ext uri="{FF2B5EF4-FFF2-40B4-BE49-F238E27FC236}">
              <a16:creationId xmlns:a16="http://schemas.microsoft.com/office/drawing/2014/main" id="{DF8DFD1D-0B3D-46A7-A748-C7E05E90D02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54" name="Text Box 18">
          <a:extLst>
            <a:ext uri="{FF2B5EF4-FFF2-40B4-BE49-F238E27FC236}">
              <a16:creationId xmlns:a16="http://schemas.microsoft.com/office/drawing/2014/main" id="{C79EC7D3-DEC9-4921-BB9C-073C2B41BF2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55" name="Text Box 19">
          <a:extLst>
            <a:ext uri="{FF2B5EF4-FFF2-40B4-BE49-F238E27FC236}">
              <a16:creationId xmlns:a16="http://schemas.microsoft.com/office/drawing/2014/main" id="{44181C6A-57DE-4F2A-AF7F-C82033DAE04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56" name="Text Box 20">
          <a:extLst>
            <a:ext uri="{FF2B5EF4-FFF2-40B4-BE49-F238E27FC236}">
              <a16:creationId xmlns:a16="http://schemas.microsoft.com/office/drawing/2014/main" id="{CCD40378-ED17-49AD-8B22-DE6C0FBB452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57" name="Text Box 21">
          <a:extLst>
            <a:ext uri="{FF2B5EF4-FFF2-40B4-BE49-F238E27FC236}">
              <a16:creationId xmlns:a16="http://schemas.microsoft.com/office/drawing/2014/main" id="{75B2AC71-93EA-442C-A31E-F7511D29B75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58" name="Text Box 14">
          <a:extLst>
            <a:ext uri="{FF2B5EF4-FFF2-40B4-BE49-F238E27FC236}">
              <a16:creationId xmlns:a16="http://schemas.microsoft.com/office/drawing/2014/main" id="{CBD5B3EA-2CF7-4888-8FC8-5A0D4288A2B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59" name="Text Box 15">
          <a:extLst>
            <a:ext uri="{FF2B5EF4-FFF2-40B4-BE49-F238E27FC236}">
              <a16:creationId xmlns:a16="http://schemas.microsoft.com/office/drawing/2014/main" id="{E2C67E35-43EC-4915-BEAF-51E8BFCB7C6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60" name="Text Box 16">
          <a:extLst>
            <a:ext uri="{FF2B5EF4-FFF2-40B4-BE49-F238E27FC236}">
              <a16:creationId xmlns:a16="http://schemas.microsoft.com/office/drawing/2014/main" id="{297BF019-B0AC-4543-87FD-0CA5C213BDAD}"/>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61" name="Text Box 17">
          <a:extLst>
            <a:ext uri="{FF2B5EF4-FFF2-40B4-BE49-F238E27FC236}">
              <a16:creationId xmlns:a16="http://schemas.microsoft.com/office/drawing/2014/main" id="{3D6F425C-D9F2-494B-B25B-CE9F376D363D}"/>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62" name="Text Box 18">
          <a:extLst>
            <a:ext uri="{FF2B5EF4-FFF2-40B4-BE49-F238E27FC236}">
              <a16:creationId xmlns:a16="http://schemas.microsoft.com/office/drawing/2014/main" id="{1242F291-31F2-4BA7-A8A9-B9144529A49F}"/>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63" name="Text Box 19">
          <a:extLst>
            <a:ext uri="{FF2B5EF4-FFF2-40B4-BE49-F238E27FC236}">
              <a16:creationId xmlns:a16="http://schemas.microsoft.com/office/drawing/2014/main" id="{DD47570E-F760-464F-BACB-7D227ADA10A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64" name="Text Box 20">
          <a:extLst>
            <a:ext uri="{FF2B5EF4-FFF2-40B4-BE49-F238E27FC236}">
              <a16:creationId xmlns:a16="http://schemas.microsoft.com/office/drawing/2014/main" id="{36A4028A-C3B9-439D-A563-0009FA25CBBB}"/>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65" name="Text Box 21">
          <a:extLst>
            <a:ext uri="{FF2B5EF4-FFF2-40B4-BE49-F238E27FC236}">
              <a16:creationId xmlns:a16="http://schemas.microsoft.com/office/drawing/2014/main" id="{D7B32666-BF44-4F9F-A32C-B18CEE33ED3B}"/>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66" name="Text Box 22">
          <a:extLst>
            <a:ext uri="{FF2B5EF4-FFF2-40B4-BE49-F238E27FC236}">
              <a16:creationId xmlns:a16="http://schemas.microsoft.com/office/drawing/2014/main" id="{E3CB9CCC-D298-4635-ADB8-EA1D6874014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67" name="Text Box 23">
          <a:extLst>
            <a:ext uri="{FF2B5EF4-FFF2-40B4-BE49-F238E27FC236}">
              <a16:creationId xmlns:a16="http://schemas.microsoft.com/office/drawing/2014/main" id="{819F52F5-03D6-4476-9F1C-AA96951DFBB4}"/>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68" name="Text Box 24">
          <a:extLst>
            <a:ext uri="{FF2B5EF4-FFF2-40B4-BE49-F238E27FC236}">
              <a16:creationId xmlns:a16="http://schemas.microsoft.com/office/drawing/2014/main" id="{54EF5E8C-8DC9-48F0-A3AE-90D08ACA366F}"/>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69" name="Text Box 25">
          <a:extLst>
            <a:ext uri="{FF2B5EF4-FFF2-40B4-BE49-F238E27FC236}">
              <a16:creationId xmlns:a16="http://schemas.microsoft.com/office/drawing/2014/main" id="{ED75218A-26E0-4265-812F-3F959C1D0F0E}"/>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70" name="Text Box 26">
          <a:extLst>
            <a:ext uri="{FF2B5EF4-FFF2-40B4-BE49-F238E27FC236}">
              <a16:creationId xmlns:a16="http://schemas.microsoft.com/office/drawing/2014/main" id="{3AF04902-E71F-42AA-9977-92847AB8BBE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71" name="Text Box 27">
          <a:extLst>
            <a:ext uri="{FF2B5EF4-FFF2-40B4-BE49-F238E27FC236}">
              <a16:creationId xmlns:a16="http://schemas.microsoft.com/office/drawing/2014/main" id="{C0C4E34C-58C9-431B-B844-15225625D1A4}"/>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72" name="Text Box 28">
          <a:extLst>
            <a:ext uri="{FF2B5EF4-FFF2-40B4-BE49-F238E27FC236}">
              <a16:creationId xmlns:a16="http://schemas.microsoft.com/office/drawing/2014/main" id="{48AAC6E0-6DA0-49F7-A189-F2899D2FDF0D}"/>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73" name="Text Box 29">
          <a:extLst>
            <a:ext uri="{FF2B5EF4-FFF2-40B4-BE49-F238E27FC236}">
              <a16:creationId xmlns:a16="http://schemas.microsoft.com/office/drawing/2014/main" id="{6E8CAB1E-36FC-4036-A6DE-D42F7CF44781}"/>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74" name="Text Box 14">
          <a:extLst>
            <a:ext uri="{FF2B5EF4-FFF2-40B4-BE49-F238E27FC236}">
              <a16:creationId xmlns:a16="http://schemas.microsoft.com/office/drawing/2014/main" id="{32D47F70-9827-488A-99D6-BC1808CDEFC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75" name="Text Box 15">
          <a:extLst>
            <a:ext uri="{FF2B5EF4-FFF2-40B4-BE49-F238E27FC236}">
              <a16:creationId xmlns:a16="http://schemas.microsoft.com/office/drawing/2014/main" id="{2DD5E24B-BA48-410C-A6A9-94AEED6B75D7}"/>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76" name="Text Box 16">
          <a:extLst>
            <a:ext uri="{FF2B5EF4-FFF2-40B4-BE49-F238E27FC236}">
              <a16:creationId xmlns:a16="http://schemas.microsoft.com/office/drawing/2014/main" id="{9169C1CB-86C6-45BD-B31A-F1A596EFC76C}"/>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77" name="Text Box 17">
          <a:extLst>
            <a:ext uri="{FF2B5EF4-FFF2-40B4-BE49-F238E27FC236}">
              <a16:creationId xmlns:a16="http://schemas.microsoft.com/office/drawing/2014/main" id="{962037F9-D7E9-4DF5-8C3D-79FCE2857505}"/>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78" name="Text Box 18">
          <a:extLst>
            <a:ext uri="{FF2B5EF4-FFF2-40B4-BE49-F238E27FC236}">
              <a16:creationId xmlns:a16="http://schemas.microsoft.com/office/drawing/2014/main" id="{1B3A2EB0-8D7F-4C09-A5A5-B0CA4C3066A9}"/>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79" name="Text Box 19">
          <a:extLst>
            <a:ext uri="{FF2B5EF4-FFF2-40B4-BE49-F238E27FC236}">
              <a16:creationId xmlns:a16="http://schemas.microsoft.com/office/drawing/2014/main" id="{A51859AF-2401-4ADF-BF07-D3D77A5B1658}"/>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80" name="Text Box 20">
          <a:extLst>
            <a:ext uri="{FF2B5EF4-FFF2-40B4-BE49-F238E27FC236}">
              <a16:creationId xmlns:a16="http://schemas.microsoft.com/office/drawing/2014/main" id="{2C1B3FB8-2E8E-4ECC-A90A-772FD3C1FA30}"/>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81" name="Text Box 21">
          <a:extLst>
            <a:ext uri="{FF2B5EF4-FFF2-40B4-BE49-F238E27FC236}">
              <a16:creationId xmlns:a16="http://schemas.microsoft.com/office/drawing/2014/main" id="{66597013-DA3F-48C7-B99A-E921B9FF77E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82" name="Text Box 14">
          <a:extLst>
            <a:ext uri="{FF2B5EF4-FFF2-40B4-BE49-F238E27FC236}">
              <a16:creationId xmlns:a16="http://schemas.microsoft.com/office/drawing/2014/main" id="{F5AAD9D9-E48D-4731-B6B8-23161C622874}"/>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83" name="Text Box 15">
          <a:extLst>
            <a:ext uri="{FF2B5EF4-FFF2-40B4-BE49-F238E27FC236}">
              <a16:creationId xmlns:a16="http://schemas.microsoft.com/office/drawing/2014/main" id="{07440D77-E4A3-4606-BDCC-BDC643E51E9A}"/>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84" name="Text Box 16">
          <a:extLst>
            <a:ext uri="{FF2B5EF4-FFF2-40B4-BE49-F238E27FC236}">
              <a16:creationId xmlns:a16="http://schemas.microsoft.com/office/drawing/2014/main" id="{731B06C6-4BFE-4025-A314-09C22FB1BE42}"/>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85" name="Text Box 17">
          <a:extLst>
            <a:ext uri="{FF2B5EF4-FFF2-40B4-BE49-F238E27FC236}">
              <a16:creationId xmlns:a16="http://schemas.microsoft.com/office/drawing/2014/main" id="{64914710-3667-4942-A219-96037EDDC705}"/>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86" name="Text Box 18">
          <a:extLst>
            <a:ext uri="{FF2B5EF4-FFF2-40B4-BE49-F238E27FC236}">
              <a16:creationId xmlns:a16="http://schemas.microsoft.com/office/drawing/2014/main" id="{15E3D192-709B-49DE-921D-AEE38B4F4394}"/>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87" name="Text Box 19">
          <a:extLst>
            <a:ext uri="{FF2B5EF4-FFF2-40B4-BE49-F238E27FC236}">
              <a16:creationId xmlns:a16="http://schemas.microsoft.com/office/drawing/2014/main" id="{53E9BC80-A256-4B29-849D-B8766DB8266F}"/>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88" name="Text Box 20">
          <a:extLst>
            <a:ext uri="{FF2B5EF4-FFF2-40B4-BE49-F238E27FC236}">
              <a16:creationId xmlns:a16="http://schemas.microsoft.com/office/drawing/2014/main" id="{5C6C4DAE-7A9F-4EC9-B92B-A359A30066C5}"/>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6872"/>
    <xdr:sp macro="" textlink="">
      <xdr:nvSpPr>
        <xdr:cNvPr id="689" name="Text Box 21">
          <a:extLst>
            <a:ext uri="{FF2B5EF4-FFF2-40B4-BE49-F238E27FC236}">
              <a16:creationId xmlns:a16="http://schemas.microsoft.com/office/drawing/2014/main" id="{86103595-54C9-4CBE-831B-8E0223D914D5}"/>
            </a:ext>
          </a:extLst>
        </xdr:cNvPr>
        <xdr:cNvSpPr txBox="1">
          <a:spLocks noChangeArrowheads="1"/>
        </xdr:cNvSpPr>
      </xdr:nvSpPr>
      <xdr:spPr bwMode="auto">
        <a:xfrm>
          <a:off x="1400175" y="13068300"/>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0522"/>
    <xdr:sp macro="" textlink="">
      <xdr:nvSpPr>
        <xdr:cNvPr id="690" name="TextBox 3">
          <a:extLst>
            <a:ext uri="{FF2B5EF4-FFF2-40B4-BE49-F238E27FC236}">
              <a16:creationId xmlns:a16="http://schemas.microsoft.com/office/drawing/2014/main" id="{AE92679A-F875-4FE7-AF04-C44382C845DD}"/>
            </a:ext>
          </a:extLst>
        </xdr:cNvPr>
        <xdr:cNvSpPr txBox="1">
          <a:spLocks noChangeArrowheads="1"/>
        </xdr:cNvSpPr>
      </xdr:nvSpPr>
      <xdr:spPr bwMode="auto">
        <a:xfrm>
          <a:off x="2343150"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0047"/>
    <xdr:sp macro="" textlink="">
      <xdr:nvSpPr>
        <xdr:cNvPr id="691" name="TextBox 3">
          <a:extLst>
            <a:ext uri="{FF2B5EF4-FFF2-40B4-BE49-F238E27FC236}">
              <a16:creationId xmlns:a16="http://schemas.microsoft.com/office/drawing/2014/main" id="{1119323C-C80B-4C5D-A0E5-F3F7D08D3612}"/>
            </a:ext>
          </a:extLst>
        </xdr:cNvPr>
        <xdr:cNvSpPr txBox="1">
          <a:spLocks noChangeArrowheads="1"/>
        </xdr:cNvSpPr>
      </xdr:nvSpPr>
      <xdr:spPr bwMode="auto">
        <a:xfrm>
          <a:off x="2343150" y="13068300"/>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0522"/>
    <xdr:sp macro="" textlink="">
      <xdr:nvSpPr>
        <xdr:cNvPr id="692" name="TextBox 3">
          <a:extLst>
            <a:ext uri="{FF2B5EF4-FFF2-40B4-BE49-F238E27FC236}">
              <a16:creationId xmlns:a16="http://schemas.microsoft.com/office/drawing/2014/main" id="{ED3C7164-2316-44C2-B7B8-DA95A35812F7}"/>
            </a:ext>
          </a:extLst>
        </xdr:cNvPr>
        <xdr:cNvSpPr txBox="1">
          <a:spLocks noChangeArrowheads="1"/>
        </xdr:cNvSpPr>
      </xdr:nvSpPr>
      <xdr:spPr bwMode="auto">
        <a:xfrm>
          <a:off x="2343150"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0047"/>
    <xdr:sp macro="" textlink="">
      <xdr:nvSpPr>
        <xdr:cNvPr id="693" name="TextBox 3">
          <a:extLst>
            <a:ext uri="{FF2B5EF4-FFF2-40B4-BE49-F238E27FC236}">
              <a16:creationId xmlns:a16="http://schemas.microsoft.com/office/drawing/2014/main" id="{2A148511-E3CC-4E0E-A677-434FD90F7827}"/>
            </a:ext>
          </a:extLst>
        </xdr:cNvPr>
        <xdr:cNvSpPr txBox="1">
          <a:spLocks noChangeArrowheads="1"/>
        </xdr:cNvSpPr>
      </xdr:nvSpPr>
      <xdr:spPr bwMode="auto">
        <a:xfrm>
          <a:off x="2343150" y="13068300"/>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8147"/>
    <xdr:sp macro="" textlink="">
      <xdr:nvSpPr>
        <xdr:cNvPr id="694" name="TextBox 3">
          <a:extLst>
            <a:ext uri="{FF2B5EF4-FFF2-40B4-BE49-F238E27FC236}">
              <a16:creationId xmlns:a16="http://schemas.microsoft.com/office/drawing/2014/main" id="{A00572B3-CED3-4E05-ACA2-0C9E3D3CB36E}"/>
            </a:ext>
          </a:extLst>
        </xdr:cNvPr>
        <xdr:cNvSpPr txBox="1">
          <a:spLocks noChangeArrowheads="1"/>
        </xdr:cNvSpPr>
      </xdr:nvSpPr>
      <xdr:spPr bwMode="auto">
        <a:xfrm>
          <a:off x="2343150" y="13068300"/>
          <a:ext cx="0" cy="43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9097"/>
    <xdr:sp macro="" textlink="">
      <xdr:nvSpPr>
        <xdr:cNvPr id="695" name="TextBox 3">
          <a:extLst>
            <a:ext uri="{FF2B5EF4-FFF2-40B4-BE49-F238E27FC236}">
              <a16:creationId xmlns:a16="http://schemas.microsoft.com/office/drawing/2014/main" id="{2531453F-0493-475F-AA98-B2521A21815D}"/>
            </a:ext>
          </a:extLst>
        </xdr:cNvPr>
        <xdr:cNvSpPr txBox="1">
          <a:spLocks noChangeArrowheads="1"/>
        </xdr:cNvSpPr>
      </xdr:nvSpPr>
      <xdr:spPr bwMode="auto">
        <a:xfrm>
          <a:off x="2343150" y="13068300"/>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0047"/>
    <xdr:sp macro="" textlink="">
      <xdr:nvSpPr>
        <xdr:cNvPr id="696" name="TextBox 3">
          <a:extLst>
            <a:ext uri="{FF2B5EF4-FFF2-40B4-BE49-F238E27FC236}">
              <a16:creationId xmlns:a16="http://schemas.microsoft.com/office/drawing/2014/main" id="{FE6FD654-E8D1-4965-B900-736B78C47502}"/>
            </a:ext>
          </a:extLst>
        </xdr:cNvPr>
        <xdr:cNvSpPr txBox="1">
          <a:spLocks noChangeArrowheads="1"/>
        </xdr:cNvSpPr>
      </xdr:nvSpPr>
      <xdr:spPr bwMode="auto">
        <a:xfrm>
          <a:off x="2343150" y="13068300"/>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0047"/>
    <xdr:sp macro="" textlink="">
      <xdr:nvSpPr>
        <xdr:cNvPr id="697" name="TextBox 3">
          <a:extLst>
            <a:ext uri="{FF2B5EF4-FFF2-40B4-BE49-F238E27FC236}">
              <a16:creationId xmlns:a16="http://schemas.microsoft.com/office/drawing/2014/main" id="{3690E265-2FDE-42FF-A816-C5A8D3BA3599}"/>
            </a:ext>
          </a:extLst>
        </xdr:cNvPr>
        <xdr:cNvSpPr txBox="1">
          <a:spLocks noChangeArrowheads="1"/>
        </xdr:cNvSpPr>
      </xdr:nvSpPr>
      <xdr:spPr bwMode="auto">
        <a:xfrm>
          <a:off x="2343150" y="13068300"/>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9572"/>
    <xdr:sp macro="" textlink="">
      <xdr:nvSpPr>
        <xdr:cNvPr id="698" name="TextBox 3">
          <a:extLst>
            <a:ext uri="{FF2B5EF4-FFF2-40B4-BE49-F238E27FC236}">
              <a16:creationId xmlns:a16="http://schemas.microsoft.com/office/drawing/2014/main" id="{463B9141-BF55-4EA7-862F-1BFF3E56771A}"/>
            </a:ext>
          </a:extLst>
        </xdr:cNvPr>
        <xdr:cNvSpPr txBox="1">
          <a:spLocks noChangeArrowheads="1"/>
        </xdr:cNvSpPr>
      </xdr:nvSpPr>
      <xdr:spPr bwMode="auto">
        <a:xfrm>
          <a:off x="2343150"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9572"/>
    <xdr:sp macro="" textlink="">
      <xdr:nvSpPr>
        <xdr:cNvPr id="699" name="TextBox 3">
          <a:extLst>
            <a:ext uri="{FF2B5EF4-FFF2-40B4-BE49-F238E27FC236}">
              <a16:creationId xmlns:a16="http://schemas.microsoft.com/office/drawing/2014/main" id="{B3655A45-E5E1-4695-A709-8E8BB6BD464F}"/>
            </a:ext>
          </a:extLst>
        </xdr:cNvPr>
        <xdr:cNvSpPr txBox="1">
          <a:spLocks noChangeArrowheads="1"/>
        </xdr:cNvSpPr>
      </xdr:nvSpPr>
      <xdr:spPr bwMode="auto">
        <a:xfrm>
          <a:off x="2343150"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9097"/>
    <xdr:sp macro="" textlink="">
      <xdr:nvSpPr>
        <xdr:cNvPr id="700" name="TextBox 3">
          <a:extLst>
            <a:ext uri="{FF2B5EF4-FFF2-40B4-BE49-F238E27FC236}">
              <a16:creationId xmlns:a16="http://schemas.microsoft.com/office/drawing/2014/main" id="{14499DCE-11A1-4312-9BA9-FA31D2356567}"/>
            </a:ext>
          </a:extLst>
        </xdr:cNvPr>
        <xdr:cNvSpPr txBox="1">
          <a:spLocks noChangeArrowheads="1"/>
        </xdr:cNvSpPr>
      </xdr:nvSpPr>
      <xdr:spPr bwMode="auto">
        <a:xfrm>
          <a:off x="2343150" y="13068300"/>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9572"/>
    <xdr:sp macro="" textlink="">
      <xdr:nvSpPr>
        <xdr:cNvPr id="701" name="TextBox 3">
          <a:extLst>
            <a:ext uri="{FF2B5EF4-FFF2-40B4-BE49-F238E27FC236}">
              <a16:creationId xmlns:a16="http://schemas.microsoft.com/office/drawing/2014/main" id="{EE90B09E-999A-4059-BF41-72447050B85F}"/>
            </a:ext>
          </a:extLst>
        </xdr:cNvPr>
        <xdr:cNvSpPr txBox="1">
          <a:spLocks noChangeArrowheads="1"/>
        </xdr:cNvSpPr>
      </xdr:nvSpPr>
      <xdr:spPr bwMode="auto">
        <a:xfrm>
          <a:off x="2343150"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9097"/>
    <xdr:sp macro="" textlink="">
      <xdr:nvSpPr>
        <xdr:cNvPr id="702" name="TextBox 3">
          <a:extLst>
            <a:ext uri="{FF2B5EF4-FFF2-40B4-BE49-F238E27FC236}">
              <a16:creationId xmlns:a16="http://schemas.microsoft.com/office/drawing/2014/main" id="{EC42BD6F-44E3-4858-B687-25E59E49A749}"/>
            </a:ext>
          </a:extLst>
        </xdr:cNvPr>
        <xdr:cNvSpPr txBox="1">
          <a:spLocks noChangeArrowheads="1"/>
        </xdr:cNvSpPr>
      </xdr:nvSpPr>
      <xdr:spPr bwMode="auto">
        <a:xfrm>
          <a:off x="2343150" y="13068300"/>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7197"/>
    <xdr:sp macro="" textlink="">
      <xdr:nvSpPr>
        <xdr:cNvPr id="703" name="TextBox 3">
          <a:extLst>
            <a:ext uri="{FF2B5EF4-FFF2-40B4-BE49-F238E27FC236}">
              <a16:creationId xmlns:a16="http://schemas.microsoft.com/office/drawing/2014/main" id="{7B497653-7D5E-4B36-9683-B65C1815FD83}"/>
            </a:ext>
          </a:extLst>
        </xdr:cNvPr>
        <xdr:cNvSpPr txBox="1">
          <a:spLocks noChangeArrowheads="1"/>
        </xdr:cNvSpPr>
      </xdr:nvSpPr>
      <xdr:spPr bwMode="auto">
        <a:xfrm>
          <a:off x="2343150" y="13068300"/>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8147"/>
    <xdr:sp macro="" textlink="">
      <xdr:nvSpPr>
        <xdr:cNvPr id="704" name="TextBox 3">
          <a:extLst>
            <a:ext uri="{FF2B5EF4-FFF2-40B4-BE49-F238E27FC236}">
              <a16:creationId xmlns:a16="http://schemas.microsoft.com/office/drawing/2014/main" id="{2A7B7A87-A03E-450A-A099-A817FAA27E70}"/>
            </a:ext>
          </a:extLst>
        </xdr:cNvPr>
        <xdr:cNvSpPr txBox="1">
          <a:spLocks noChangeArrowheads="1"/>
        </xdr:cNvSpPr>
      </xdr:nvSpPr>
      <xdr:spPr bwMode="auto">
        <a:xfrm>
          <a:off x="2343150" y="13068300"/>
          <a:ext cx="0" cy="43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9097"/>
    <xdr:sp macro="" textlink="">
      <xdr:nvSpPr>
        <xdr:cNvPr id="705" name="TextBox 3">
          <a:extLst>
            <a:ext uri="{FF2B5EF4-FFF2-40B4-BE49-F238E27FC236}">
              <a16:creationId xmlns:a16="http://schemas.microsoft.com/office/drawing/2014/main" id="{D8F8E6BF-9FC7-44CF-8044-5D2A7EFD4CA2}"/>
            </a:ext>
          </a:extLst>
        </xdr:cNvPr>
        <xdr:cNvSpPr txBox="1">
          <a:spLocks noChangeArrowheads="1"/>
        </xdr:cNvSpPr>
      </xdr:nvSpPr>
      <xdr:spPr bwMode="auto">
        <a:xfrm>
          <a:off x="2343150" y="13068300"/>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9097"/>
    <xdr:sp macro="" textlink="">
      <xdr:nvSpPr>
        <xdr:cNvPr id="706" name="TextBox 3">
          <a:extLst>
            <a:ext uri="{FF2B5EF4-FFF2-40B4-BE49-F238E27FC236}">
              <a16:creationId xmlns:a16="http://schemas.microsoft.com/office/drawing/2014/main" id="{0BE5D56E-2F5D-4A1F-9C57-168EEE1A667C}"/>
            </a:ext>
          </a:extLst>
        </xdr:cNvPr>
        <xdr:cNvSpPr txBox="1">
          <a:spLocks noChangeArrowheads="1"/>
        </xdr:cNvSpPr>
      </xdr:nvSpPr>
      <xdr:spPr bwMode="auto">
        <a:xfrm>
          <a:off x="2343150" y="13068300"/>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8622"/>
    <xdr:sp macro="" textlink="">
      <xdr:nvSpPr>
        <xdr:cNvPr id="707" name="TextBox 3">
          <a:extLst>
            <a:ext uri="{FF2B5EF4-FFF2-40B4-BE49-F238E27FC236}">
              <a16:creationId xmlns:a16="http://schemas.microsoft.com/office/drawing/2014/main" id="{CA82CDB1-63AA-4979-9DB1-96A8A7E83478}"/>
            </a:ext>
          </a:extLst>
        </xdr:cNvPr>
        <xdr:cNvSpPr txBox="1">
          <a:spLocks noChangeArrowheads="1"/>
        </xdr:cNvSpPr>
      </xdr:nvSpPr>
      <xdr:spPr bwMode="auto">
        <a:xfrm>
          <a:off x="2343150"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4565"/>
    <xdr:sp macro="" textlink="">
      <xdr:nvSpPr>
        <xdr:cNvPr id="708" name="TextBox 3">
          <a:extLst>
            <a:ext uri="{FF2B5EF4-FFF2-40B4-BE49-F238E27FC236}">
              <a16:creationId xmlns:a16="http://schemas.microsoft.com/office/drawing/2014/main" id="{35F8475A-50B0-4C06-9EE3-05D5B671ABF1}"/>
            </a:ext>
          </a:extLst>
        </xdr:cNvPr>
        <xdr:cNvSpPr txBox="1">
          <a:spLocks noChangeArrowheads="1"/>
        </xdr:cNvSpPr>
      </xdr:nvSpPr>
      <xdr:spPr bwMode="auto">
        <a:xfrm>
          <a:off x="2343150" y="13068300"/>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4565"/>
    <xdr:sp macro="" textlink="">
      <xdr:nvSpPr>
        <xdr:cNvPr id="709" name="TextBox 3">
          <a:extLst>
            <a:ext uri="{FF2B5EF4-FFF2-40B4-BE49-F238E27FC236}">
              <a16:creationId xmlns:a16="http://schemas.microsoft.com/office/drawing/2014/main" id="{667F9265-CFAE-4277-8BD4-34BDE662A061}"/>
            </a:ext>
          </a:extLst>
        </xdr:cNvPr>
        <xdr:cNvSpPr txBox="1">
          <a:spLocks noChangeArrowheads="1"/>
        </xdr:cNvSpPr>
      </xdr:nvSpPr>
      <xdr:spPr bwMode="auto">
        <a:xfrm>
          <a:off x="2343150" y="13068300"/>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0997"/>
    <xdr:sp macro="" textlink="">
      <xdr:nvSpPr>
        <xdr:cNvPr id="710" name="TextBox 3">
          <a:extLst>
            <a:ext uri="{FF2B5EF4-FFF2-40B4-BE49-F238E27FC236}">
              <a16:creationId xmlns:a16="http://schemas.microsoft.com/office/drawing/2014/main" id="{7C16C96A-C00E-406A-A437-CABADD8AFBAB}"/>
            </a:ext>
          </a:extLst>
        </xdr:cNvPr>
        <xdr:cNvSpPr txBox="1">
          <a:spLocks noChangeArrowheads="1"/>
        </xdr:cNvSpPr>
      </xdr:nvSpPr>
      <xdr:spPr bwMode="auto">
        <a:xfrm>
          <a:off x="2343150" y="13068300"/>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711" name="TextBox 3">
          <a:extLst>
            <a:ext uri="{FF2B5EF4-FFF2-40B4-BE49-F238E27FC236}">
              <a16:creationId xmlns:a16="http://schemas.microsoft.com/office/drawing/2014/main" id="{96390E3C-03C0-48A5-86FE-E6346BF5C8DF}"/>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8147"/>
    <xdr:sp macro="" textlink="">
      <xdr:nvSpPr>
        <xdr:cNvPr id="712" name="TextBox 3">
          <a:extLst>
            <a:ext uri="{FF2B5EF4-FFF2-40B4-BE49-F238E27FC236}">
              <a16:creationId xmlns:a16="http://schemas.microsoft.com/office/drawing/2014/main" id="{35CC91DE-FFCC-4C9A-B433-7E069FAC65C5}"/>
            </a:ext>
          </a:extLst>
        </xdr:cNvPr>
        <xdr:cNvSpPr txBox="1">
          <a:spLocks noChangeArrowheads="1"/>
        </xdr:cNvSpPr>
      </xdr:nvSpPr>
      <xdr:spPr bwMode="auto">
        <a:xfrm>
          <a:off x="2343150" y="13068300"/>
          <a:ext cx="0" cy="43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8622"/>
    <xdr:sp macro="" textlink="">
      <xdr:nvSpPr>
        <xdr:cNvPr id="713" name="TextBox 3">
          <a:extLst>
            <a:ext uri="{FF2B5EF4-FFF2-40B4-BE49-F238E27FC236}">
              <a16:creationId xmlns:a16="http://schemas.microsoft.com/office/drawing/2014/main" id="{E73C009B-DBBB-4D4B-A6E5-8D94920E2D96}"/>
            </a:ext>
          </a:extLst>
        </xdr:cNvPr>
        <xdr:cNvSpPr txBox="1">
          <a:spLocks noChangeArrowheads="1"/>
        </xdr:cNvSpPr>
      </xdr:nvSpPr>
      <xdr:spPr bwMode="auto">
        <a:xfrm>
          <a:off x="2343150"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0047"/>
    <xdr:sp macro="" textlink="">
      <xdr:nvSpPr>
        <xdr:cNvPr id="714" name="TextBox 3">
          <a:extLst>
            <a:ext uri="{FF2B5EF4-FFF2-40B4-BE49-F238E27FC236}">
              <a16:creationId xmlns:a16="http://schemas.microsoft.com/office/drawing/2014/main" id="{0EFE5383-53D6-4F97-8200-C6C87EEBA29D}"/>
            </a:ext>
          </a:extLst>
        </xdr:cNvPr>
        <xdr:cNvSpPr txBox="1">
          <a:spLocks noChangeArrowheads="1"/>
        </xdr:cNvSpPr>
      </xdr:nvSpPr>
      <xdr:spPr bwMode="auto">
        <a:xfrm>
          <a:off x="2343150" y="13068300"/>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0997"/>
    <xdr:sp macro="" textlink="">
      <xdr:nvSpPr>
        <xdr:cNvPr id="715" name="TextBox 3">
          <a:extLst>
            <a:ext uri="{FF2B5EF4-FFF2-40B4-BE49-F238E27FC236}">
              <a16:creationId xmlns:a16="http://schemas.microsoft.com/office/drawing/2014/main" id="{9A101F3B-226C-4927-97DD-D70A93BD6327}"/>
            </a:ext>
          </a:extLst>
        </xdr:cNvPr>
        <xdr:cNvSpPr txBox="1">
          <a:spLocks noChangeArrowheads="1"/>
        </xdr:cNvSpPr>
      </xdr:nvSpPr>
      <xdr:spPr bwMode="auto">
        <a:xfrm>
          <a:off x="2343150" y="13068300"/>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716" name="TextBox 3">
          <a:extLst>
            <a:ext uri="{FF2B5EF4-FFF2-40B4-BE49-F238E27FC236}">
              <a16:creationId xmlns:a16="http://schemas.microsoft.com/office/drawing/2014/main" id="{5178846C-9252-4E3B-AAF1-0AEA0103D513}"/>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4497"/>
    <xdr:sp macro="" textlink="">
      <xdr:nvSpPr>
        <xdr:cNvPr id="717" name="TextBox 3">
          <a:extLst>
            <a:ext uri="{FF2B5EF4-FFF2-40B4-BE49-F238E27FC236}">
              <a16:creationId xmlns:a16="http://schemas.microsoft.com/office/drawing/2014/main" id="{3F52585E-B193-47FA-9A40-00869EFF8CBF}"/>
            </a:ext>
          </a:extLst>
        </xdr:cNvPr>
        <xdr:cNvSpPr txBox="1">
          <a:spLocks noChangeArrowheads="1"/>
        </xdr:cNvSpPr>
      </xdr:nvSpPr>
      <xdr:spPr bwMode="auto">
        <a:xfrm>
          <a:off x="2343150" y="13068300"/>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47672"/>
    <xdr:sp macro="" textlink="">
      <xdr:nvSpPr>
        <xdr:cNvPr id="718" name="TextBox 3">
          <a:extLst>
            <a:ext uri="{FF2B5EF4-FFF2-40B4-BE49-F238E27FC236}">
              <a16:creationId xmlns:a16="http://schemas.microsoft.com/office/drawing/2014/main" id="{E0DB5A53-CF3F-4B88-B1E3-820851468203}"/>
            </a:ext>
          </a:extLst>
        </xdr:cNvPr>
        <xdr:cNvSpPr txBox="1">
          <a:spLocks noChangeArrowheads="1"/>
        </xdr:cNvSpPr>
      </xdr:nvSpPr>
      <xdr:spPr bwMode="auto">
        <a:xfrm>
          <a:off x="2343150" y="13068300"/>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8622"/>
    <xdr:sp macro="" textlink="">
      <xdr:nvSpPr>
        <xdr:cNvPr id="719" name="TextBox 3">
          <a:extLst>
            <a:ext uri="{FF2B5EF4-FFF2-40B4-BE49-F238E27FC236}">
              <a16:creationId xmlns:a16="http://schemas.microsoft.com/office/drawing/2014/main" id="{B89E458C-E411-4DB5-AF4E-6E5DD4792179}"/>
            </a:ext>
          </a:extLst>
        </xdr:cNvPr>
        <xdr:cNvSpPr txBox="1">
          <a:spLocks noChangeArrowheads="1"/>
        </xdr:cNvSpPr>
      </xdr:nvSpPr>
      <xdr:spPr bwMode="auto">
        <a:xfrm>
          <a:off x="2343150"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9097"/>
    <xdr:sp macro="" textlink="">
      <xdr:nvSpPr>
        <xdr:cNvPr id="720" name="TextBox 3">
          <a:extLst>
            <a:ext uri="{FF2B5EF4-FFF2-40B4-BE49-F238E27FC236}">
              <a16:creationId xmlns:a16="http://schemas.microsoft.com/office/drawing/2014/main" id="{F2D4B9C9-803F-4467-8A54-F1D4F77CA1B3}"/>
            </a:ext>
          </a:extLst>
        </xdr:cNvPr>
        <xdr:cNvSpPr txBox="1">
          <a:spLocks noChangeArrowheads="1"/>
        </xdr:cNvSpPr>
      </xdr:nvSpPr>
      <xdr:spPr bwMode="auto">
        <a:xfrm>
          <a:off x="2343150" y="13068300"/>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28622"/>
    <xdr:sp macro="" textlink="">
      <xdr:nvSpPr>
        <xdr:cNvPr id="721" name="TextBox 3">
          <a:extLst>
            <a:ext uri="{FF2B5EF4-FFF2-40B4-BE49-F238E27FC236}">
              <a16:creationId xmlns:a16="http://schemas.microsoft.com/office/drawing/2014/main" id="{C308FDD3-0873-4881-85AD-E9A82C393C1D}"/>
            </a:ext>
          </a:extLst>
        </xdr:cNvPr>
        <xdr:cNvSpPr txBox="1">
          <a:spLocks noChangeArrowheads="1"/>
        </xdr:cNvSpPr>
      </xdr:nvSpPr>
      <xdr:spPr bwMode="auto">
        <a:xfrm>
          <a:off x="2343150"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9097"/>
    <xdr:sp macro="" textlink="">
      <xdr:nvSpPr>
        <xdr:cNvPr id="722" name="TextBox 3">
          <a:extLst>
            <a:ext uri="{FF2B5EF4-FFF2-40B4-BE49-F238E27FC236}">
              <a16:creationId xmlns:a16="http://schemas.microsoft.com/office/drawing/2014/main" id="{C25A0114-FBFA-4A62-8D63-4AA9E5217693}"/>
            </a:ext>
          </a:extLst>
        </xdr:cNvPr>
        <xdr:cNvSpPr txBox="1">
          <a:spLocks noChangeArrowheads="1"/>
        </xdr:cNvSpPr>
      </xdr:nvSpPr>
      <xdr:spPr bwMode="auto">
        <a:xfrm>
          <a:off x="2343150" y="13068300"/>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7347"/>
    <xdr:sp macro="" textlink="">
      <xdr:nvSpPr>
        <xdr:cNvPr id="723" name="TextBox 3">
          <a:extLst>
            <a:ext uri="{FF2B5EF4-FFF2-40B4-BE49-F238E27FC236}">
              <a16:creationId xmlns:a16="http://schemas.microsoft.com/office/drawing/2014/main" id="{37365F1F-2177-4D57-BB39-93601789E736}"/>
            </a:ext>
          </a:extLst>
        </xdr:cNvPr>
        <xdr:cNvSpPr txBox="1">
          <a:spLocks noChangeArrowheads="1"/>
        </xdr:cNvSpPr>
      </xdr:nvSpPr>
      <xdr:spPr bwMode="auto">
        <a:xfrm>
          <a:off x="2343150" y="13068300"/>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6397"/>
    <xdr:sp macro="" textlink="">
      <xdr:nvSpPr>
        <xdr:cNvPr id="724" name="TextBox 3">
          <a:extLst>
            <a:ext uri="{FF2B5EF4-FFF2-40B4-BE49-F238E27FC236}">
              <a16:creationId xmlns:a16="http://schemas.microsoft.com/office/drawing/2014/main" id="{7CD805E8-49E5-496E-B6BF-F2EA031C52C2}"/>
            </a:ext>
          </a:extLst>
        </xdr:cNvPr>
        <xdr:cNvSpPr txBox="1">
          <a:spLocks noChangeArrowheads="1"/>
        </xdr:cNvSpPr>
      </xdr:nvSpPr>
      <xdr:spPr bwMode="auto">
        <a:xfrm>
          <a:off x="2343150" y="13068300"/>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7347"/>
    <xdr:sp macro="" textlink="">
      <xdr:nvSpPr>
        <xdr:cNvPr id="725" name="TextBox 3">
          <a:extLst>
            <a:ext uri="{FF2B5EF4-FFF2-40B4-BE49-F238E27FC236}">
              <a16:creationId xmlns:a16="http://schemas.microsoft.com/office/drawing/2014/main" id="{6B2AEA87-8681-4A36-8CEF-C5871F7947BF}"/>
            </a:ext>
          </a:extLst>
        </xdr:cNvPr>
        <xdr:cNvSpPr txBox="1">
          <a:spLocks noChangeArrowheads="1"/>
        </xdr:cNvSpPr>
      </xdr:nvSpPr>
      <xdr:spPr bwMode="auto">
        <a:xfrm>
          <a:off x="2343150" y="13068300"/>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7822"/>
    <xdr:sp macro="" textlink="">
      <xdr:nvSpPr>
        <xdr:cNvPr id="726" name="TextBox 3">
          <a:extLst>
            <a:ext uri="{FF2B5EF4-FFF2-40B4-BE49-F238E27FC236}">
              <a16:creationId xmlns:a16="http://schemas.microsoft.com/office/drawing/2014/main" id="{B79DDE89-9109-4154-936D-32E2A3AE0E13}"/>
            </a:ext>
          </a:extLst>
        </xdr:cNvPr>
        <xdr:cNvSpPr txBox="1">
          <a:spLocks noChangeArrowheads="1"/>
        </xdr:cNvSpPr>
      </xdr:nvSpPr>
      <xdr:spPr bwMode="auto">
        <a:xfrm>
          <a:off x="2343150" y="13068300"/>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2747"/>
    <xdr:sp macro="" textlink="">
      <xdr:nvSpPr>
        <xdr:cNvPr id="727" name="TextBox 3">
          <a:extLst>
            <a:ext uri="{FF2B5EF4-FFF2-40B4-BE49-F238E27FC236}">
              <a16:creationId xmlns:a16="http://schemas.microsoft.com/office/drawing/2014/main" id="{1B3C023E-2B0D-4E25-BC28-2420C72DE50D}"/>
            </a:ext>
          </a:extLst>
        </xdr:cNvPr>
        <xdr:cNvSpPr txBox="1">
          <a:spLocks noChangeArrowheads="1"/>
        </xdr:cNvSpPr>
      </xdr:nvSpPr>
      <xdr:spPr bwMode="auto">
        <a:xfrm>
          <a:off x="2343150" y="13068300"/>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728" name="TextBox 3">
          <a:extLst>
            <a:ext uri="{FF2B5EF4-FFF2-40B4-BE49-F238E27FC236}">
              <a16:creationId xmlns:a16="http://schemas.microsoft.com/office/drawing/2014/main" id="{2A358557-7BAF-4390-AA2B-53E203B656D1}"/>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4172"/>
    <xdr:sp macro="" textlink="">
      <xdr:nvSpPr>
        <xdr:cNvPr id="729" name="TextBox 3">
          <a:extLst>
            <a:ext uri="{FF2B5EF4-FFF2-40B4-BE49-F238E27FC236}">
              <a16:creationId xmlns:a16="http://schemas.microsoft.com/office/drawing/2014/main" id="{54F17BFD-BB5D-4FED-8F57-59C46CDE9D02}"/>
            </a:ext>
          </a:extLst>
        </xdr:cNvPr>
        <xdr:cNvSpPr txBox="1">
          <a:spLocks noChangeArrowheads="1"/>
        </xdr:cNvSpPr>
      </xdr:nvSpPr>
      <xdr:spPr bwMode="auto">
        <a:xfrm>
          <a:off x="2343150"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1797"/>
    <xdr:sp macro="" textlink="">
      <xdr:nvSpPr>
        <xdr:cNvPr id="730" name="TextBox 3">
          <a:extLst>
            <a:ext uri="{FF2B5EF4-FFF2-40B4-BE49-F238E27FC236}">
              <a16:creationId xmlns:a16="http://schemas.microsoft.com/office/drawing/2014/main" id="{C3F17583-6465-45CE-8132-2488B8D4A4CF}"/>
            </a:ext>
          </a:extLst>
        </xdr:cNvPr>
        <xdr:cNvSpPr txBox="1">
          <a:spLocks noChangeArrowheads="1"/>
        </xdr:cNvSpPr>
      </xdr:nvSpPr>
      <xdr:spPr bwMode="auto">
        <a:xfrm>
          <a:off x="2343150" y="13068300"/>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2747"/>
    <xdr:sp macro="" textlink="">
      <xdr:nvSpPr>
        <xdr:cNvPr id="731" name="TextBox 3">
          <a:extLst>
            <a:ext uri="{FF2B5EF4-FFF2-40B4-BE49-F238E27FC236}">
              <a16:creationId xmlns:a16="http://schemas.microsoft.com/office/drawing/2014/main" id="{FE76D07B-FC69-4AB5-8984-01C0627394C3}"/>
            </a:ext>
          </a:extLst>
        </xdr:cNvPr>
        <xdr:cNvSpPr txBox="1">
          <a:spLocks noChangeArrowheads="1"/>
        </xdr:cNvSpPr>
      </xdr:nvSpPr>
      <xdr:spPr bwMode="auto">
        <a:xfrm>
          <a:off x="2343150" y="13068300"/>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3222"/>
    <xdr:sp macro="" textlink="">
      <xdr:nvSpPr>
        <xdr:cNvPr id="732" name="TextBox 3">
          <a:extLst>
            <a:ext uri="{FF2B5EF4-FFF2-40B4-BE49-F238E27FC236}">
              <a16:creationId xmlns:a16="http://schemas.microsoft.com/office/drawing/2014/main" id="{1121EC4B-EC80-400E-B9F2-08C0ED6E98CB}"/>
            </a:ext>
          </a:extLst>
        </xdr:cNvPr>
        <xdr:cNvSpPr txBox="1">
          <a:spLocks noChangeArrowheads="1"/>
        </xdr:cNvSpPr>
      </xdr:nvSpPr>
      <xdr:spPr bwMode="auto">
        <a:xfrm>
          <a:off x="2343150"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4172"/>
    <xdr:sp macro="" textlink="">
      <xdr:nvSpPr>
        <xdr:cNvPr id="733" name="TextBox 3">
          <a:extLst>
            <a:ext uri="{FF2B5EF4-FFF2-40B4-BE49-F238E27FC236}">
              <a16:creationId xmlns:a16="http://schemas.microsoft.com/office/drawing/2014/main" id="{C4EE4B03-09A8-4C5A-80CF-B0C8DC4C035F}"/>
            </a:ext>
          </a:extLst>
        </xdr:cNvPr>
        <xdr:cNvSpPr txBox="1">
          <a:spLocks noChangeArrowheads="1"/>
        </xdr:cNvSpPr>
      </xdr:nvSpPr>
      <xdr:spPr bwMode="auto">
        <a:xfrm>
          <a:off x="2343150"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734" name="TextBox 3">
          <a:extLst>
            <a:ext uri="{FF2B5EF4-FFF2-40B4-BE49-F238E27FC236}">
              <a16:creationId xmlns:a16="http://schemas.microsoft.com/office/drawing/2014/main" id="{AEAD24A3-7C2E-4C2A-A6DC-B68B4CD2B8BF}"/>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4172"/>
    <xdr:sp macro="" textlink="">
      <xdr:nvSpPr>
        <xdr:cNvPr id="735" name="TextBox 3">
          <a:extLst>
            <a:ext uri="{FF2B5EF4-FFF2-40B4-BE49-F238E27FC236}">
              <a16:creationId xmlns:a16="http://schemas.microsoft.com/office/drawing/2014/main" id="{AA418A36-C434-42F0-BB2E-13E4DB471496}"/>
            </a:ext>
          </a:extLst>
        </xdr:cNvPr>
        <xdr:cNvSpPr txBox="1">
          <a:spLocks noChangeArrowheads="1"/>
        </xdr:cNvSpPr>
      </xdr:nvSpPr>
      <xdr:spPr bwMode="auto">
        <a:xfrm>
          <a:off x="2343150"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736" name="TextBox 3">
          <a:extLst>
            <a:ext uri="{FF2B5EF4-FFF2-40B4-BE49-F238E27FC236}">
              <a16:creationId xmlns:a16="http://schemas.microsoft.com/office/drawing/2014/main" id="{569F31CE-F6BE-4B47-B832-4D0512EBF84B}"/>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737" name="TextBox 3">
          <a:extLst>
            <a:ext uri="{FF2B5EF4-FFF2-40B4-BE49-F238E27FC236}">
              <a16:creationId xmlns:a16="http://schemas.microsoft.com/office/drawing/2014/main" id="{97FFB4CB-4A3F-47F0-8F48-55C9537CAF0C}"/>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738" name="TextBox 3">
          <a:extLst>
            <a:ext uri="{FF2B5EF4-FFF2-40B4-BE49-F238E27FC236}">
              <a16:creationId xmlns:a16="http://schemas.microsoft.com/office/drawing/2014/main" id="{55AA2A02-C0D7-439E-B895-94B36F373867}"/>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2747"/>
    <xdr:sp macro="" textlink="">
      <xdr:nvSpPr>
        <xdr:cNvPr id="739" name="TextBox 3">
          <a:extLst>
            <a:ext uri="{FF2B5EF4-FFF2-40B4-BE49-F238E27FC236}">
              <a16:creationId xmlns:a16="http://schemas.microsoft.com/office/drawing/2014/main" id="{661F90F6-82BA-4DFF-86A2-CE18405FBD34}"/>
            </a:ext>
          </a:extLst>
        </xdr:cNvPr>
        <xdr:cNvSpPr txBox="1">
          <a:spLocks noChangeArrowheads="1"/>
        </xdr:cNvSpPr>
      </xdr:nvSpPr>
      <xdr:spPr bwMode="auto">
        <a:xfrm>
          <a:off x="2343150" y="13068300"/>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740" name="TextBox 3">
          <a:extLst>
            <a:ext uri="{FF2B5EF4-FFF2-40B4-BE49-F238E27FC236}">
              <a16:creationId xmlns:a16="http://schemas.microsoft.com/office/drawing/2014/main" id="{173C96DC-D6BE-4657-9090-C40A2BD0782B}"/>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741" name="TextBox 3">
          <a:extLst>
            <a:ext uri="{FF2B5EF4-FFF2-40B4-BE49-F238E27FC236}">
              <a16:creationId xmlns:a16="http://schemas.microsoft.com/office/drawing/2014/main" id="{3B45B2E0-01CA-4D9E-9A5F-F608087565CB}"/>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742" name="TextBox 3">
          <a:extLst>
            <a:ext uri="{FF2B5EF4-FFF2-40B4-BE49-F238E27FC236}">
              <a16:creationId xmlns:a16="http://schemas.microsoft.com/office/drawing/2014/main" id="{9A7C32D7-4B3C-4878-AB2D-BE6EC33F7029}"/>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88215"/>
    <xdr:sp macro="" textlink="">
      <xdr:nvSpPr>
        <xdr:cNvPr id="743" name="TextBox 3">
          <a:extLst>
            <a:ext uri="{FF2B5EF4-FFF2-40B4-BE49-F238E27FC236}">
              <a16:creationId xmlns:a16="http://schemas.microsoft.com/office/drawing/2014/main" id="{FAB0CC58-5DC0-4CB6-A0E9-72A4984F6753}"/>
            </a:ext>
          </a:extLst>
        </xdr:cNvPr>
        <xdr:cNvSpPr txBox="1">
          <a:spLocks noChangeArrowheads="1"/>
        </xdr:cNvSpPr>
      </xdr:nvSpPr>
      <xdr:spPr bwMode="auto">
        <a:xfrm>
          <a:off x="2343150" y="13068300"/>
          <a:ext cx="0" cy="48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4172"/>
    <xdr:sp macro="" textlink="">
      <xdr:nvSpPr>
        <xdr:cNvPr id="744" name="TextBox 3">
          <a:extLst>
            <a:ext uri="{FF2B5EF4-FFF2-40B4-BE49-F238E27FC236}">
              <a16:creationId xmlns:a16="http://schemas.microsoft.com/office/drawing/2014/main" id="{6219D1A9-D767-478D-BE82-C4E3B257BC12}"/>
            </a:ext>
          </a:extLst>
        </xdr:cNvPr>
        <xdr:cNvSpPr txBox="1">
          <a:spLocks noChangeArrowheads="1"/>
        </xdr:cNvSpPr>
      </xdr:nvSpPr>
      <xdr:spPr bwMode="auto">
        <a:xfrm>
          <a:off x="2343150"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0372"/>
    <xdr:sp macro="" textlink="">
      <xdr:nvSpPr>
        <xdr:cNvPr id="745" name="TextBox 3">
          <a:extLst>
            <a:ext uri="{FF2B5EF4-FFF2-40B4-BE49-F238E27FC236}">
              <a16:creationId xmlns:a16="http://schemas.microsoft.com/office/drawing/2014/main" id="{726B8496-7EF3-45A6-B349-AF9CAFA06B16}"/>
            </a:ext>
          </a:extLst>
        </xdr:cNvPr>
        <xdr:cNvSpPr txBox="1">
          <a:spLocks noChangeArrowheads="1"/>
        </xdr:cNvSpPr>
      </xdr:nvSpPr>
      <xdr:spPr bwMode="auto">
        <a:xfrm>
          <a:off x="2343150"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4172"/>
    <xdr:sp macro="" textlink="">
      <xdr:nvSpPr>
        <xdr:cNvPr id="746" name="TextBox 3">
          <a:extLst>
            <a:ext uri="{FF2B5EF4-FFF2-40B4-BE49-F238E27FC236}">
              <a16:creationId xmlns:a16="http://schemas.microsoft.com/office/drawing/2014/main" id="{ACB7C5FD-D9BB-450E-8676-64C26124C3AE}"/>
            </a:ext>
          </a:extLst>
        </xdr:cNvPr>
        <xdr:cNvSpPr txBox="1">
          <a:spLocks noChangeArrowheads="1"/>
        </xdr:cNvSpPr>
      </xdr:nvSpPr>
      <xdr:spPr bwMode="auto">
        <a:xfrm>
          <a:off x="2343150"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747" name="TextBox 3">
          <a:extLst>
            <a:ext uri="{FF2B5EF4-FFF2-40B4-BE49-F238E27FC236}">
              <a16:creationId xmlns:a16="http://schemas.microsoft.com/office/drawing/2014/main" id="{3177FA30-B3A8-4A8E-A483-3882456AFE93}"/>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4172"/>
    <xdr:sp macro="" textlink="">
      <xdr:nvSpPr>
        <xdr:cNvPr id="748" name="TextBox 3">
          <a:extLst>
            <a:ext uri="{FF2B5EF4-FFF2-40B4-BE49-F238E27FC236}">
              <a16:creationId xmlns:a16="http://schemas.microsoft.com/office/drawing/2014/main" id="{77EB9F5D-E0EE-4F81-A4DE-2C6AA7D1F865}"/>
            </a:ext>
          </a:extLst>
        </xdr:cNvPr>
        <xdr:cNvSpPr txBox="1">
          <a:spLocks noChangeArrowheads="1"/>
        </xdr:cNvSpPr>
      </xdr:nvSpPr>
      <xdr:spPr bwMode="auto">
        <a:xfrm>
          <a:off x="2343150"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749" name="TextBox 3">
          <a:extLst>
            <a:ext uri="{FF2B5EF4-FFF2-40B4-BE49-F238E27FC236}">
              <a16:creationId xmlns:a16="http://schemas.microsoft.com/office/drawing/2014/main" id="{2E234D26-6020-4CC7-AB3E-CFC148DC503E}"/>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1797"/>
    <xdr:sp macro="" textlink="">
      <xdr:nvSpPr>
        <xdr:cNvPr id="750" name="TextBox 3">
          <a:extLst>
            <a:ext uri="{FF2B5EF4-FFF2-40B4-BE49-F238E27FC236}">
              <a16:creationId xmlns:a16="http://schemas.microsoft.com/office/drawing/2014/main" id="{31C40696-A559-4112-82B3-A859A9584034}"/>
            </a:ext>
          </a:extLst>
        </xdr:cNvPr>
        <xdr:cNvSpPr txBox="1">
          <a:spLocks noChangeArrowheads="1"/>
        </xdr:cNvSpPr>
      </xdr:nvSpPr>
      <xdr:spPr bwMode="auto">
        <a:xfrm>
          <a:off x="2343150" y="13068300"/>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2747"/>
    <xdr:sp macro="" textlink="">
      <xdr:nvSpPr>
        <xdr:cNvPr id="751" name="TextBox 3">
          <a:extLst>
            <a:ext uri="{FF2B5EF4-FFF2-40B4-BE49-F238E27FC236}">
              <a16:creationId xmlns:a16="http://schemas.microsoft.com/office/drawing/2014/main" id="{AD311F4B-C678-4045-A4FB-95C71D3E3085}"/>
            </a:ext>
          </a:extLst>
        </xdr:cNvPr>
        <xdr:cNvSpPr txBox="1">
          <a:spLocks noChangeArrowheads="1"/>
        </xdr:cNvSpPr>
      </xdr:nvSpPr>
      <xdr:spPr bwMode="auto">
        <a:xfrm>
          <a:off x="2343150" y="13068300"/>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752" name="TextBox 3">
          <a:extLst>
            <a:ext uri="{FF2B5EF4-FFF2-40B4-BE49-F238E27FC236}">
              <a16:creationId xmlns:a16="http://schemas.microsoft.com/office/drawing/2014/main" id="{7ADE4F77-2C9F-4753-AFC2-6403F2760F82}"/>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753" name="TextBox 3">
          <a:extLst>
            <a:ext uri="{FF2B5EF4-FFF2-40B4-BE49-F238E27FC236}">
              <a16:creationId xmlns:a16="http://schemas.microsoft.com/office/drawing/2014/main" id="{2BB922FE-2DEA-4780-8FCC-9E5DDF72BDA5}"/>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3222"/>
    <xdr:sp macro="" textlink="">
      <xdr:nvSpPr>
        <xdr:cNvPr id="754" name="TextBox 3">
          <a:extLst>
            <a:ext uri="{FF2B5EF4-FFF2-40B4-BE49-F238E27FC236}">
              <a16:creationId xmlns:a16="http://schemas.microsoft.com/office/drawing/2014/main" id="{A9D23E8C-3140-42BF-8B35-77A37B16D8BA}"/>
            </a:ext>
          </a:extLst>
        </xdr:cNvPr>
        <xdr:cNvSpPr txBox="1">
          <a:spLocks noChangeArrowheads="1"/>
        </xdr:cNvSpPr>
      </xdr:nvSpPr>
      <xdr:spPr bwMode="auto">
        <a:xfrm>
          <a:off x="2343150"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0372"/>
    <xdr:sp macro="" textlink="">
      <xdr:nvSpPr>
        <xdr:cNvPr id="755" name="TextBox 3">
          <a:extLst>
            <a:ext uri="{FF2B5EF4-FFF2-40B4-BE49-F238E27FC236}">
              <a16:creationId xmlns:a16="http://schemas.microsoft.com/office/drawing/2014/main" id="{4D3D2A79-4853-4687-9BE9-E98B16B90713}"/>
            </a:ext>
          </a:extLst>
        </xdr:cNvPr>
        <xdr:cNvSpPr txBox="1">
          <a:spLocks noChangeArrowheads="1"/>
        </xdr:cNvSpPr>
      </xdr:nvSpPr>
      <xdr:spPr bwMode="auto">
        <a:xfrm>
          <a:off x="2343150"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0847"/>
    <xdr:sp macro="" textlink="">
      <xdr:nvSpPr>
        <xdr:cNvPr id="756" name="TextBox 3">
          <a:extLst>
            <a:ext uri="{FF2B5EF4-FFF2-40B4-BE49-F238E27FC236}">
              <a16:creationId xmlns:a16="http://schemas.microsoft.com/office/drawing/2014/main" id="{66C03B4F-58F4-44D0-82E4-E8940CEE35F2}"/>
            </a:ext>
          </a:extLst>
        </xdr:cNvPr>
        <xdr:cNvSpPr txBox="1">
          <a:spLocks noChangeArrowheads="1"/>
        </xdr:cNvSpPr>
      </xdr:nvSpPr>
      <xdr:spPr bwMode="auto">
        <a:xfrm>
          <a:off x="2343150" y="13068300"/>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0372"/>
    <xdr:sp macro="" textlink="">
      <xdr:nvSpPr>
        <xdr:cNvPr id="757" name="TextBox 3">
          <a:extLst>
            <a:ext uri="{FF2B5EF4-FFF2-40B4-BE49-F238E27FC236}">
              <a16:creationId xmlns:a16="http://schemas.microsoft.com/office/drawing/2014/main" id="{2FA10D2D-89D1-4BB5-80AE-3AFCCF012648}"/>
            </a:ext>
          </a:extLst>
        </xdr:cNvPr>
        <xdr:cNvSpPr txBox="1">
          <a:spLocks noChangeArrowheads="1"/>
        </xdr:cNvSpPr>
      </xdr:nvSpPr>
      <xdr:spPr bwMode="auto">
        <a:xfrm>
          <a:off x="2343150"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0847"/>
    <xdr:sp macro="" textlink="">
      <xdr:nvSpPr>
        <xdr:cNvPr id="758" name="TextBox 3">
          <a:extLst>
            <a:ext uri="{FF2B5EF4-FFF2-40B4-BE49-F238E27FC236}">
              <a16:creationId xmlns:a16="http://schemas.microsoft.com/office/drawing/2014/main" id="{B93540F7-B6F9-4068-88AA-CC2F21233F32}"/>
            </a:ext>
          </a:extLst>
        </xdr:cNvPr>
        <xdr:cNvSpPr txBox="1">
          <a:spLocks noChangeArrowheads="1"/>
        </xdr:cNvSpPr>
      </xdr:nvSpPr>
      <xdr:spPr bwMode="auto">
        <a:xfrm>
          <a:off x="2343150" y="13068300"/>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85040"/>
    <xdr:sp macro="" textlink="">
      <xdr:nvSpPr>
        <xdr:cNvPr id="759" name="TextBox 3">
          <a:extLst>
            <a:ext uri="{FF2B5EF4-FFF2-40B4-BE49-F238E27FC236}">
              <a16:creationId xmlns:a16="http://schemas.microsoft.com/office/drawing/2014/main" id="{DC801634-C9E6-46F7-BC0C-A525B8EDB8AA}"/>
            </a:ext>
          </a:extLst>
        </xdr:cNvPr>
        <xdr:cNvSpPr txBox="1">
          <a:spLocks noChangeArrowheads="1"/>
        </xdr:cNvSpPr>
      </xdr:nvSpPr>
      <xdr:spPr bwMode="auto">
        <a:xfrm>
          <a:off x="2343150"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7197"/>
    <xdr:sp macro="" textlink="">
      <xdr:nvSpPr>
        <xdr:cNvPr id="760" name="TextBox 3">
          <a:extLst>
            <a:ext uri="{FF2B5EF4-FFF2-40B4-BE49-F238E27FC236}">
              <a16:creationId xmlns:a16="http://schemas.microsoft.com/office/drawing/2014/main" id="{A0E8A3ED-3753-4897-946F-F85687FD6739}"/>
            </a:ext>
          </a:extLst>
        </xdr:cNvPr>
        <xdr:cNvSpPr txBox="1">
          <a:spLocks noChangeArrowheads="1"/>
        </xdr:cNvSpPr>
      </xdr:nvSpPr>
      <xdr:spPr bwMode="auto">
        <a:xfrm>
          <a:off x="2343150" y="13068300"/>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85040"/>
    <xdr:sp macro="" textlink="">
      <xdr:nvSpPr>
        <xdr:cNvPr id="761" name="TextBox 3">
          <a:extLst>
            <a:ext uri="{FF2B5EF4-FFF2-40B4-BE49-F238E27FC236}">
              <a16:creationId xmlns:a16="http://schemas.microsoft.com/office/drawing/2014/main" id="{D528D2B4-DB97-4910-8658-2101A7008A39}"/>
            </a:ext>
          </a:extLst>
        </xdr:cNvPr>
        <xdr:cNvSpPr txBox="1">
          <a:spLocks noChangeArrowheads="1"/>
        </xdr:cNvSpPr>
      </xdr:nvSpPr>
      <xdr:spPr bwMode="auto">
        <a:xfrm>
          <a:off x="2343150"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7197"/>
    <xdr:sp macro="" textlink="">
      <xdr:nvSpPr>
        <xdr:cNvPr id="762" name="TextBox 3">
          <a:extLst>
            <a:ext uri="{FF2B5EF4-FFF2-40B4-BE49-F238E27FC236}">
              <a16:creationId xmlns:a16="http://schemas.microsoft.com/office/drawing/2014/main" id="{61792A67-64C9-43F1-B1CE-62D77469D2D4}"/>
            </a:ext>
          </a:extLst>
        </xdr:cNvPr>
        <xdr:cNvSpPr txBox="1">
          <a:spLocks noChangeArrowheads="1"/>
        </xdr:cNvSpPr>
      </xdr:nvSpPr>
      <xdr:spPr bwMode="auto">
        <a:xfrm>
          <a:off x="2343150" y="13068300"/>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4565"/>
    <xdr:sp macro="" textlink="">
      <xdr:nvSpPr>
        <xdr:cNvPr id="763" name="TextBox 3">
          <a:extLst>
            <a:ext uri="{FF2B5EF4-FFF2-40B4-BE49-F238E27FC236}">
              <a16:creationId xmlns:a16="http://schemas.microsoft.com/office/drawing/2014/main" id="{DE38366F-E54A-4829-A3BB-7F01A4CDEC7F}"/>
            </a:ext>
          </a:extLst>
        </xdr:cNvPr>
        <xdr:cNvSpPr txBox="1">
          <a:spLocks noChangeArrowheads="1"/>
        </xdr:cNvSpPr>
      </xdr:nvSpPr>
      <xdr:spPr bwMode="auto">
        <a:xfrm>
          <a:off x="2343150" y="13068300"/>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94565"/>
    <xdr:sp macro="" textlink="">
      <xdr:nvSpPr>
        <xdr:cNvPr id="764" name="TextBox 3">
          <a:extLst>
            <a:ext uri="{FF2B5EF4-FFF2-40B4-BE49-F238E27FC236}">
              <a16:creationId xmlns:a16="http://schemas.microsoft.com/office/drawing/2014/main" id="{F56C28DE-B19F-4725-A3A1-A6BCFD51EB38}"/>
            </a:ext>
          </a:extLst>
        </xdr:cNvPr>
        <xdr:cNvSpPr txBox="1">
          <a:spLocks noChangeArrowheads="1"/>
        </xdr:cNvSpPr>
      </xdr:nvSpPr>
      <xdr:spPr bwMode="auto">
        <a:xfrm>
          <a:off x="2343150" y="13068300"/>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765" name="TextBox 3">
          <a:extLst>
            <a:ext uri="{FF2B5EF4-FFF2-40B4-BE49-F238E27FC236}">
              <a16:creationId xmlns:a16="http://schemas.microsoft.com/office/drawing/2014/main" id="{B0877717-6CAD-4286-AF41-658094D3F9A9}"/>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766" name="TextBox 3">
          <a:extLst>
            <a:ext uri="{FF2B5EF4-FFF2-40B4-BE49-F238E27FC236}">
              <a16:creationId xmlns:a16="http://schemas.microsoft.com/office/drawing/2014/main" id="{1BA1824A-2F1F-4170-818D-36ACB5B4688A}"/>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2747"/>
    <xdr:sp macro="" textlink="">
      <xdr:nvSpPr>
        <xdr:cNvPr id="767" name="TextBox 3">
          <a:extLst>
            <a:ext uri="{FF2B5EF4-FFF2-40B4-BE49-F238E27FC236}">
              <a16:creationId xmlns:a16="http://schemas.microsoft.com/office/drawing/2014/main" id="{975DB8C9-399F-46AA-880C-94149939BD22}"/>
            </a:ext>
          </a:extLst>
        </xdr:cNvPr>
        <xdr:cNvSpPr txBox="1">
          <a:spLocks noChangeArrowheads="1"/>
        </xdr:cNvSpPr>
      </xdr:nvSpPr>
      <xdr:spPr bwMode="auto">
        <a:xfrm>
          <a:off x="2343150" y="13068300"/>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768" name="TextBox 3">
          <a:extLst>
            <a:ext uri="{FF2B5EF4-FFF2-40B4-BE49-F238E27FC236}">
              <a16:creationId xmlns:a16="http://schemas.microsoft.com/office/drawing/2014/main" id="{58E64430-BC68-40E6-A527-BAB97CA65037}"/>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769" name="TextBox 3">
          <a:extLst>
            <a:ext uri="{FF2B5EF4-FFF2-40B4-BE49-F238E27FC236}">
              <a16:creationId xmlns:a16="http://schemas.microsoft.com/office/drawing/2014/main" id="{EB42D85B-E0A4-4C01-9498-55E4DC73A042}"/>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74647"/>
    <xdr:sp macro="" textlink="">
      <xdr:nvSpPr>
        <xdr:cNvPr id="770" name="TextBox 3">
          <a:extLst>
            <a:ext uri="{FF2B5EF4-FFF2-40B4-BE49-F238E27FC236}">
              <a16:creationId xmlns:a16="http://schemas.microsoft.com/office/drawing/2014/main" id="{A9C9C33F-3DBC-47D5-9EDD-0BC6CA26B9EE}"/>
            </a:ext>
          </a:extLst>
        </xdr:cNvPr>
        <xdr:cNvSpPr txBox="1">
          <a:spLocks noChangeArrowheads="1"/>
        </xdr:cNvSpPr>
      </xdr:nvSpPr>
      <xdr:spPr bwMode="auto">
        <a:xfrm>
          <a:off x="2343150" y="13068300"/>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88215"/>
    <xdr:sp macro="" textlink="">
      <xdr:nvSpPr>
        <xdr:cNvPr id="771" name="TextBox 3">
          <a:extLst>
            <a:ext uri="{FF2B5EF4-FFF2-40B4-BE49-F238E27FC236}">
              <a16:creationId xmlns:a16="http://schemas.microsoft.com/office/drawing/2014/main" id="{71BDAD1E-DF48-42CC-8742-A942F1A19903}"/>
            </a:ext>
          </a:extLst>
        </xdr:cNvPr>
        <xdr:cNvSpPr txBox="1">
          <a:spLocks noChangeArrowheads="1"/>
        </xdr:cNvSpPr>
      </xdr:nvSpPr>
      <xdr:spPr bwMode="auto">
        <a:xfrm>
          <a:off x="2343150" y="13068300"/>
          <a:ext cx="0" cy="48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4172"/>
    <xdr:sp macro="" textlink="">
      <xdr:nvSpPr>
        <xdr:cNvPr id="772" name="TextBox 3">
          <a:extLst>
            <a:ext uri="{FF2B5EF4-FFF2-40B4-BE49-F238E27FC236}">
              <a16:creationId xmlns:a16="http://schemas.microsoft.com/office/drawing/2014/main" id="{295373DF-89F5-4265-B3A3-C85036E8B1B5}"/>
            </a:ext>
          </a:extLst>
        </xdr:cNvPr>
        <xdr:cNvSpPr txBox="1">
          <a:spLocks noChangeArrowheads="1"/>
        </xdr:cNvSpPr>
      </xdr:nvSpPr>
      <xdr:spPr bwMode="auto">
        <a:xfrm>
          <a:off x="2343150"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0372"/>
    <xdr:sp macro="" textlink="">
      <xdr:nvSpPr>
        <xdr:cNvPr id="773" name="TextBox 3">
          <a:extLst>
            <a:ext uri="{FF2B5EF4-FFF2-40B4-BE49-F238E27FC236}">
              <a16:creationId xmlns:a16="http://schemas.microsoft.com/office/drawing/2014/main" id="{EB980E92-8140-4FD0-9F63-FDFE2A668C38}"/>
            </a:ext>
          </a:extLst>
        </xdr:cNvPr>
        <xdr:cNvSpPr txBox="1">
          <a:spLocks noChangeArrowheads="1"/>
        </xdr:cNvSpPr>
      </xdr:nvSpPr>
      <xdr:spPr bwMode="auto">
        <a:xfrm>
          <a:off x="2343150"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4172"/>
    <xdr:sp macro="" textlink="">
      <xdr:nvSpPr>
        <xdr:cNvPr id="774" name="TextBox 3">
          <a:extLst>
            <a:ext uri="{FF2B5EF4-FFF2-40B4-BE49-F238E27FC236}">
              <a16:creationId xmlns:a16="http://schemas.microsoft.com/office/drawing/2014/main" id="{6A760E57-D222-400F-91F6-A232745C8A88}"/>
            </a:ext>
          </a:extLst>
        </xdr:cNvPr>
        <xdr:cNvSpPr txBox="1">
          <a:spLocks noChangeArrowheads="1"/>
        </xdr:cNvSpPr>
      </xdr:nvSpPr>
      <xdr:spPr bwMode="auto">
        <a:xfrm>
          <a:off x="2343150"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775" name="TextBox 3">
          <a:extLst>
            <a:ext uri="{FF2B5EF4-FFF2-40B4-BE49-F238E27FC236}">
              <a16:creationId xmlns:a16="http://schemas.microsoft.com/office/drawing/2014/main" id="{163A37AC-C5E8-40D7-AEE1-D179F576AFF5}"/>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84172"/>
    <xdr:sp macro="" textlink="">
      <xdr:nvSpPr>
        <xdr:cNvPr id="776" name="TextBox 3">
          <a:extLst>
            <a:ext uri="{FF2B5EF4-FFF2-40B4-BE49-F238E27FC236}">
              <a16:creationId xmlns:a16="http://schemas.microsoft.com/office/drawing/2014/main" id="{61E0DF01-0D4C-47E2-8253-8B91ADAA47FF}"/>
            </a:ext>
          </a:extLst>
        </xdr:cNvPr>
        <xdr:cNvSpPr txBox="1">
          <a:spLocks noChangeArrowheads="1"/>
        </xdr:cNvSpPr>
      </xdr:nvSpPr>
      <xdr:spPr bwMode="auto">
        <a:xfrm>
          <a:off x="2343150"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777" name="TextBox 3">
          <a:extLst>
            <a:ext uri="{FF2B5EF4-FFF2-40B4-BE49-F238E27FC236}">
              <a16:creationId xmlns:a16="http://schemas.microsoft.com/office/drawing/2014/main" id="{17C3F586-C6B8-4A30-B0E9-92B6A9C3F452}"/>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31797"/>
    <xdr:sp macro="" textlink="">
      <xdr:nvSpPr>
        <xdr:cNvPr id="778" name="TextBox 3">
          <a:extLst>
            <a:ext uri="{FF2B5EF4-FFF2-40B4-BE49-F238E27FC236}">
              <a16:creationId xmlns:a16="http://schemas.microsoft.com/office/drawing/2014/main" id="{4529461F-D8DD-444A-855D-779DEAD01FFF}"/>
            </a:ext>
          </a:extLst>
        </xdr:cNvPr>
        <xdr:cNvSpPr txBox="1">
          <a:spLocks noChangeArrowheads="1"/>
        </xdr:cNvSpPr>
      </xdr:nvSpPr>
      <xdr:spPr bwMode="auto">
        <a:xfrm>
          <a:off x="2343150" y="13068300"/>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12747"/>
    <xdr:sp macro="" textlink="">
      <xdr:nvSpPr>
        <xdr:cNvPr id="779" name="TextBox 3">
          <a:extLst>
            <a:ext uri="{FF2B5EF4-FFF2-40B4-BE49-F238E27FC236}">
              <a16:creationId xmlns:a16="http://schemas.microsoft.com/office/drawing/2014/main" id="{668B9F47-0D43-4559-9F29-FFA7B7E5B33F}"/>
            </a:ext>
          </a:extLst>
        </xdr:cNvPr>
        <xdr:cNvSpPr txBox="1">
          <a:spLocks noChangeArrowheads="1"/>
        </xdr:cNvSpPr>
      </xdr:nvSpPr>
      <xdr:spPr bwMode="auto">
        <a:xfrm>
          <a:off x="2343150" y="13068300"/>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780" name="TextBox 3">
          <a:extLst>
            <a:ext uri="{FF2B5EF4-FFF2-40B4-BE49-F238E27FC236}">
              <a16:creationId xmlns:a16="http://schemas.microsoft.com/office/drawing/2014/main" id="{89CDA2EC-C655-49DF-8F32-970052513C16}"/>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393697"/>
    <xdr:sp macro="" textlink="">
      <xdr:nvSpPr>
        <xdr:cNvPr id="781" name="TextBox 3">
          <a:extLst>
            <a:ext uri="{FF2B5EF4-FFF2-40B4-BE49-F238E27FC236}">
              <a16:creationId xmlns:a16="http://schemas.microsoft.com/office/drawing/2014/main" id="{BA082C02-42A4-48E3-9132-048E6BBAB4EC}"/>
            </a:ext>
          </a:extLst>
        </xdr:cNvPr>
        <xdr:cNvSpPr txBox="1">
          <a:spLocks noChangeArrowheads="1"/>
        </xdr:cNvSpPr>
      </xdr:nvSpPr>
      <xdr:spPr bwMode="auto">
        <a:xfrm>
          <a:off x="2343150" y="13068300"/>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03222"/>
    <xdr:sp macro="" textlink="">
      <xdr:nvSpPr>
        <xdr:cNvPr id="782" name="TextBox 3">
          <a:extLst>
            <a:ext uri="{FF2B5EF4-FFF2-40B4-BE49-F238E27FC236}">
              <a16:creationId xmlns:a16="http://schemas.microsoft.com/office/drawing/2014/main" id="{F89004A2-5547-4447-A48B-6D097AD2F0ED}"/>
            </a:ext>
          </a:extLst>
        </xdr:cNvPr>
        <xdr:cNvSpPr txBox="1">
          <a:spLocks noChangeArrowheads="1"/>
        </xdr:cNvSpPr>
      </xdr:nvSpPr>
      <xdr:spPr bwMode="auto">
        <a:xfrm>
          <a:off x="2343150"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0372"/>
    <xdr:sp macro="" textlink="">
      <xdr:nvSpPr>
        <xdr:cNvPr id="783" name="TextBox 3">
          <a:extLst>
            <a:ext uri="{FF2B5EF4-FFF2-40B4-BE49-F238E27FC236}">
              <a16:creationId xmlns:a16="http://schemas.microsoft.com/office/drawing/2014/main" id="{32B853D2-4533-4E79-9B50-6F2E7D2E0AD7}"/>
            </a:ext>
          </a:extLst>
        </xdr:cNvPr>
        <xdr:cNvSpPr txBox="1">
          <a:spLocks noChangeArrowheads="1"/>
        </xdr:cNvSpPr>
      </xdr:nvSpPr>
      <xdr:spPr bwMode="auto">
        <a:xfrm>
          <a:off x="2343150"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0847"/>
    <xdr:sp macro="" textlink="">
      <xdr:nvSpPr>
        <xdr:cNvPr id="784" name="TextBox 3">
          <a:extLst>
            <a:ext uri="{FF2B5EF4-FFF2-40B4-BE49-F238E27FC236}">
              <a16:creationId xmlns:a16="http://schemas.microsoft.com/office/drawing/2014/main" id="{8CF656C1-50DD-4999-901C-8F02D7D03E67}"/>
            </a:ext>
          </a:extLst>
        </xdr:cNvPr>
        <xdr:cNvSpPr txBox="1">
          <a:spLocks noChangeArrowheads="1"/>
        </xdr:cNvSpPr>
      </xdr:nvSpPr>
      <xdr:spPr bwMode="auto">
        <a:xfrm>
          <a:off x="2343150" y="13068300"/>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60372"/>
    <xdr:sp macro="" textlink="">
      <xdr:nvSpPr>
        <xdr:cNvPr id="785" name="TextBox 3">
          <a:extLst>
            <a:ext uri="{FF2B5EF4-FFF2-40B4-BE49-F238E27FC236}">
              <a16:creationId xmlns:a16="http://schemas.microsoft.com/office/drawing/2014/main" id="{620D0EB3-AD5C-4446-942C-7960211CFAFB}"/>
            </a:ext>
          </a:extLst>
        </xdr:cNvPr>
        <xdr:cNvSpPr txBox="1">
          <a:spLocks noChangeArrowheads="1"/>
        </xdr:cNvSpPr>
      </xdr:nvSpPr>
      <xdr:spPr bwMode="auto">
        <a:xfrm>
          <a:off x="2343150"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75</xdr:row>
      <xdr:rowOff>0</xdr:rowOff>
    </xdr:from>
    <xdr:ext cx="0" cy="450847"/>
    <xdr:sp macro="" textlink="">
      <xdr:nvSpPr>
        <xdr:cNvPr id="786" name="TextBox 3">
          <a:extLst>
            <a:ext uri="{FF2B5EF4-FFF2-40B4-BE49-F238E27FC236}">
              <a16:creationId xmlns:a16="http://schemas.microsoft.com/office/drawing/2014/main" id="{EDF83479-5F5A-416B-A4D2-FAC0FE3439BC}"/>
            </a:ext>
          </a:extLst>
        </xdr:cNvPr>
        <xdr:cNvSpPr txBox="1">
          <a:spLocks noChangeArrowheads="1"/>
        </xdr:cNvSpPr>
      </xdr:nvSpPr>
      <xdr:spPr bwMode="auto">
        <a:xfrm>
          <a:off x="2343150" y="13068300"/>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60372"/>
    <xdr:sp macro="" textlink="">
      <xdr:nvSpPr>
        <xdr:cNvPr id="787" name="TextBox 3">
          <a:extLst>
            <a:ext uri="{FF2B5EF4-FFF2-40B4-BE49-F238E27FC236}">
              <a16:creationId xmlns:a16="http://schemas.microsoft.com/office/drawing/2014/main" id="{13867285-E6E6-418C-8894-4A1604108412}"/>
            </a:ext>
          </a:extLst>
        </xdr:cNvPr>
        <xdr:cNvSpPr txBox="1">
          <a:spLocks noChangeArrowheads="1"/>
        </xdr:cNvSpPr>
      </xdr:nvSpPr>
      <xdr:spPr bwMode="auto">
        <a:xfrm>
          <a:off x="2346325"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788" name="TextBox 3">
          <a:extLst>
            <a:ext uri="{FF2B5EF4-FFF2-40B4-BE49-F238E27FC236}">
              <a16:creationId xmlns:a16="http://schemas.microsoft.com/office/drawing/2014/main" id="{D0CC2986-F785-464D-8FF6-2C996243A789}"/>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60372"/>
    <xdr:sp macro="" textlink="">
      <xdr:nvSpPr>
        <xdr:cNvPr id="789" name="TextBox 3">
          <a:extLst>
            <a:ext uri="{FF2B5EF4-FFF2-40B4-BE49-F238E27FC236}">
              <a16:creationId xmlns:a16="http://schemas.microsoft.com/office/drawing/2014/main" id="{79735B79-C7C2-4791-8EF2-3605E0F22CA7}"/>
            </a:ext>
          </a:extLst>
        </xdr:cNvPr>
        <xdr:cNvSpPr txBox="1">
          <a:spLocks noChangeArrowheads="1"/>
        </xdr:cNvSpPr>
      </xdr:nvSpPr>
      <xdr:spPr bwMode="auto">
        <a:xfrm>
          <a:off x="2346325"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790" name="TextBox 3">
          <a:extLst>
            <a:ext uri="{FF2B5EF4-FFF2-40B4-BE49-F238E27FC236}">
              <a16:creationId xmlns:a16="http://schemas.microsoft.com/office/drawing/2014/main" id="{CE337DAD-9C45-449E-92B3-FFFD59384F63}"/>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791" name="TextBox 3">
          <a:extLst>
            <a:ext uri="{FF2B5EF4-FFF2-40B4-BE49-F238E27FC236}">
              <a16:creationId xmlns:a16="http://schemas.microsoft.com/office/drawing/2014/main" id="{ECCB19E4-6012-4139-A5E9-64B6D54AD608}"/>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792" name="TextBox 3">
          <a:extLst>
            <a:ext uri="{FF2B5EF4-FFF2-40B4-BE49-F238E27FC236}">
              <a16:creationId xmlns:a16="http://schemas.microsoft.com/office/drawing/2014/main" id="{8153B3D9-49D7-4806-938D-622BD6ACFEC5}"/>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793" name="TextBox 3">
          <a:extLst>
            <a:ext uri="{FF2B5EF4-FFF2-40B4-BE49-F238E27FC236}">
              <a16:creationId xmlns:a16="http://schemas.microsoft.com/office/drawing/2014/main" id="{EF814E1E-4B0A-4940-B2FE-37CCDF3DA822}"/>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794" name="TextBox 3">
          <a:extLst>
            <a:ext uri="{FF2B5EF4-FFF2-40B4-BE49-F238E27FC236}">
              <a16:creationId xmlns:a16="http://schemas.microsoft.com/office/drawing/2014/main" id="{A3EE2ED5-0DC7-4A80-BBA3-54E4472F83B4}"/>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795" name="TextBox 3">
          <a:extLst>
            <a:ext uri="{FF2B5EF4-FFF2-40B4-BE49-F238E27FC236}">
              <a16:creationId xmlns:a16="http://schemas.microsoft.com/office/drawing/2014/main" id="{795704F6-40C6-4B9F-8191-B39DBFC632AD}"/>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796" name="TextBox 3">
          <a:extLst>
            <a:ext uri="{FF2B5EF4-FFF2-40B4-BE49-F238E27FC236}">
              <a16:creationId xmlns:a16="http://schemas.microsoft.com/office/drawing/2014/main" id="{86DA9DD1-4169-473D-844B-62AF00C76D0B}"/>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60372"/>
    <xdr:sp macro="" textlink="">
      <xdr:nvSpPr>
        <xdr:cNvPr id="797" name="TextBox 3">
          <a:extLst>
            <a:ext uri="{FF2B5EF4-FFF2-40B4-BE49-F238E27FC236}">
              <a16:creationId xmlns:a16="http://schemas.microsoft.com/office/drawing/2014/main" id="{B04D541A-3A04-4CD3-AD54-BED6E144830A}"/>
            </a:ext>
          </a:extLst>
        </xdr:cNvPr>
        <xdr:cNvSpPr txBox="1">
          <a:spLocks noChangeArrowheads="1"/>
        </xdr:cNvSpPr>
      </xdr:nvSpPr>
      <xdr:spPr bwMode="auto">
        <a:xfrm>
          <a:off x="2346325"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798" name="TextBox 3">
          <a:extLst>
            <a:ext uri="{FF2B5EF4-FFF2-40B4-BE49-F238E27FC236}">
              <a16:creationId xmlns:a16="http://schemas.microsoft.com/office/drawing/2014/main" id="{DBD7407B-ED7D-4012-9523-27040513BEA5}"/>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799" name="TextBox 3">
          <a:extLst>
            <a:ext uri="{FF2B5EF4-FFF2-40B4-BE49-F238E27FC236}">
              <a16:creationId xmlns:a16="http://schemas.microsoft.com/office/drawing/2014/main" id="{E4BAC258-A550-4300-9742-F5EA8C255F4A}"/>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800" name="TextBox 3">
          <a:extLst>
            <a:ext uri="{FF2B5EF4-FFF2-40B4-BE49-F238E27FC236}">
              <a16:creationId xmlns:a16="http://schemas.microsoft.com/office/drawing/2014/main" id="{EDD9C17B-4112-480A-9E9F-E20AD533D3E3}"/>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801" name="TextBox 3">
          <a:extLst>
            <a:ext uri="{FF2B5EF4-FFF2-40B4-BE49-F238E27FC236}">
              <a16:creationId xmlns:a16="http://schemas.microsoft.com/office/drawing/2014/main" id="{00B73D51-50A4-4F0C-AEA2-DE5927097DE1}"/>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60372"/>
    <xdr:sp macro="" textlink="">
      <xdr:nvSpPr>
        <xdr:cNvPr id="802" name="TextBox 3">
          <a:extLst>
            <a:ext uri="{FF2B5EF4-FFF2-40B4-BE49-F238E27FC236}">
              <a16:creationId xmlns:a16="http://schemas.microsoft.com/office/drawing/2014/main" id="{3EA2F39C-D3D9-45E8-AED6-12461FEB4316}"/>
            </a:ext>
          </a:extLst>
        </xdr:cNvPr>
        <xdr:cNvSpPr txBox="1">
          <a:spLocks noChangeArrowheads="1"/>
        </xdr:cNvSpPr>
      </xdr:nvSpPr>
      <xdr:spPr bwMode="auto">
        <a:xfrm>
          <a:off x="2346325"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803" name="TextBox 3">
          <a:extLst>
            <a:ext uri="{FF2B5EF4-FFF2-40B4-BE49-F238E27FC236}">
              <a16:creationId xmlns:a16="http://schemas.microsoft.com/office/drawing/2014/main" id="{10641A90-EAC2-4F18-889A-F54CC49D5322}"/>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60372"/>
    <xdr:sp macro="" textlink="">
      <xdr:nvSpPr>
        <xdr:cNvPr id="804" name="TextBox 3">
          <a:extLst>
            <a:ext uri="{FF2B5EF4-FFF2-40B4-BE49-F238E27FC236}">
              <a16:creationId xmlns:a16="http://schemas.microsoft.com/office/drawing/2014/main" id="{C5A428DC-6172-4B9D-B9F0-6EE480D81F9E}"/>
            </a:ext>
          </a:extLst>
        </xdr:cNvPr>
        <xdr:cNvSpPr txBox="1">
          <a:spLocks noChangeArrowheads="1"/>
        </xdr:cNvSpPr>
      </xdr:nvSpPr>
      <xdr:spPr bwMode="auto">
        <a:xfrm>
          <a:off x="2346325"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805" name="TextBox 3">
          <a:extLst>
            <a:ext uri="{FF2B5EF4-FFF2-40B4-BE49-F238E27FC236}">
              <a16:creationId xmlns:a16="http://schemas.microsoft.com/office/drawing/2014/main" id="{0096C10A-626D-4E85-AF93-10B6EC2FCF3F}"/>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806" name="TextBox 3">
          <a:extLst>
            <a:ext uri="{FF2B5EF4-FFF2-40B4-BE49-F238E27FC236}">
              <a16:creationId xmlns:a16="http://schemas.microsoft.com/office/drawing/2014/main" id="{FA80E44E-2FCD-4965-82BA-6A02D6D59AFD}"/>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807" name="TextBox 3">
          <a:extLst>
            <a:ext uri="{FF2B5EF4-FFF2-40B4-BE49-F238E27FC236}">
              <a16:creationId xmlns:a16="http://schemas.microsoft.com/office/drawing/2014/main" id="{E0E1E70E-1177-4F9F-A0C6-706B3AD9F5DA}"/>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808" name="TextBox 3">
          <a:extLst>
            <a:ext uri="{FF2B5EF4-FFF2-40B4-BE49-F238E27FC236}">
              <a16:creationId xmlns:a16="http://schemas.microsoft.com/office/drawing/2014/main" id="{F7038102-4283-4C0F-9B9F-02E973379E15}"/>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809" name="TextBox 3">
          <a:extLst>
            <a:ext uri="{FF2B5EF4-FFF2-40B4-BE49-F238E27FC236}">
              <a16:creationId xmlns:a16="http://schemas.microsoft.com/office/drawing/2014/main" id="{530CE660-43BE-457D-9B15-D206BDBB84C7}"/>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60372"/>
    <xdr:sp macro="" textlink="">
      <xdr:nvSpPr>
        <xdr:cNvPr id="810" name="TextBox 3">
          <a:extLst>
            <a:ext uri="{FF2B5EF4-FFF2-40B4-BE49-F238E27FC236}">
              <a16:creationId xmlns:a16="http://schemas.microsoft.com/office/drawing/2014/main" id="{5F53DA16-43E9-43A5-8CCD-BC1DC4B49281}"/>
            </a:ext>
          </a:extLst>
        </xdr:cNvPr>
        <xdr:cNvSpPr txBox="1">
          <a:spLocks noChangeArrowheads="1"/>
        </xdr:cNvSpPr>
      </xdr:nvSpPr>
      <xdr:spPr bwMode="auto">
        <a:xfrm>
          <a:off x="2346325"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811" name="TextBox 3">
          <a:extLst>
            <a:ext uri="{FF2B5EF4-FFF2-40B4-BE49-F238E27FC236}">
              <a16:creationId xmlns:a16="http://schemas.microsoft.com/office/drawing/2014/main" id="{AA8502D5-40AD-44D4-B92C-B6AB55BBF6BD}"/>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812" name="TextBox 3">
          <a:extLst>
            <a:ext uri="{FF2B5EF4-FFF2-40B4-BE49-F238E27FC236}">
              <a16:creationId xmlns:a16="http://schemas.microsoft.com/office/drawing/2014/main" id="{D9ABDB92-F0C4-4753-86CC-4132CA5A4854}"/>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7672"/>
    <xdr:sp macro="" textlink="">
      <xdr:nvSpPr>
        <xdr:cNvPr id="813" name="TextBox 3">
          <a:extLst>
            <a:ext uri="{FF2B5EF4-FFF2-40B4-BE49-F238E27FC236}">
              <a16:creationId xmlns:a16="http://schemas.microsoft.com/office/drawing/2014/main" id="{225D091E-7BC3-4EED-9F8A-AC7327C00E92}"/>
            </a:ext>
          </a:extLst>
        </xdr:cNvPr>
        <xdr:cNvSpPr txBox="1">
          <a:spLocks noChangeArrowheads="1"/>
        </xdr:cNvSpPr>
      </xdr:nvSpPr>
      <xdr:spPr bwMode="auto">
        <a:xfrm>
          <a:off x="2346325" y="13068300"/>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14" name="Text Box 22">
          <a:extLst>
            <a:ext uri="{FF2B5EF4-FFF2-40B4-BE49-F238E27FC236}">
              <a16:creationId xmlns:a16="http://schemas.microsoft.com/office/drawing/2014/main" id="{3B64D5E6-742B-4668-9CBE-ECE59D8A9846}"/>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15" name="Text Box 23">
          <a:extLst>
            <a:ext uri="{FF2B5EF4-FFF2-40B4-BE49-F238E27FC236}">
              <a16:creationId xmlns:a16="http://schemas.microsoft.com/office/drawing/2014/main" id="{51F59026-4FB7-4012-B8E3-AC2A4536ACED}"/>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16" name="Text Box 24">
          <a:extLst>
            <a:ext uri="{FF2B5EF4-FFF2-40B4-BE49-F238E27FC236}">
              <a16:creationId xmlns:a16="http://schemas.microsoft.com/office/drawing/2014/main" id="{FA8E2E8C-DB32-4FDD-8FB2-25263F2726D1}"/>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17" name="Text Box 25">
          <a:extLst>
            <a:ext uri="{FF2B5EF4-FFF2-40B4-BE49-F238E27FC236}">
              <a16:creationId xmlns:a16="http://schemas.microsoft.com/office/drawing/2014/main" id="{7423C313-4169-412F-8666-2826076B8A91}"/>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18" name="Text Box 26">
          <a:extLst>
            <a:ext uri="{FF2B5EF4-FFF2-40B4-BE49-F238E27FC236}">
              <a16:creationId xmlns:a16="http://schemas.microsoft.com/office/drawing/2014/main" id="{06B070FC-CB4D-445C-A079-30ADA6CB1C04}"/>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19" name="Text Box 27">
          <a:extLst>
            <a:ext uri="{FF2B5EF4-FFF2-40B4-BE49-F238E27FC236}">
              <a16:creationId xmlns:a16="http://schemas.microsoft.com/office/drawing/2014/main" id="{FC222E23-FA6D-413A-90F3-2D7B509CD08E}"/>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20" name="Text Box 28">
          <a:extLst>
            <a:ext uri="{FF2B5EF4-FFF2-40B4-BE49-F238E27FC236}">
              <a16:creationId xmlns:a16="http://schemas.microsoft.com/office/drawing/2014/main" id="{492D0C1B-AD45-4A8F-B783-E1046A48537A}"/>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21" name="Text Box 29">
          <a:extLst>
            <a:ext uri="{FF2B5EF4-FFF2-40B4-BE49-F238E27FC236}">
              <a16:creationId xmlns:a16="http://schemas.microsoft.com/office/drawing/2014/main" id="{1C77D7B9-DEB5-4570-8097-B8583EB9DDB3}"/>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22" name="Text Box 14">
          <a:extLst>
            <a:ext uri="{FF2B5EF4-FFF2-40B4-BE49-F238E27FC236}">
              <a16:creationId xmlns:a16="http://schemas.microsoft.com/office/drawing/2014/main" id="{850CF0CB-A0BE-41D8-BFBC-16F71EC59CE4}"/>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23" name="Text Box 15">
          <a:extLst>
            <a:ext uri="{FF2B5EF4-FFF2-40B4-BE49-F238E27FC236}">
              <a16:creationId xmlns:a16="http://schemas.microsoft.com/office/drawing/2014/main" id="{0D51EAC5-DBB7-4333-A9CC-E65903BCC3A0}"/>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24" name="Text Box 16">
          <a:extLst>
            <a:ext uri="{FF2B5EF4-FFF2-40B4-BE49-F238E27FC236}">
              <a16:creationId xmlns:a16="http://schemas.microsoft.com/office/drawing/2014/main" id="{AB75F1FD-9D72-4FC6-8D58-5B0F319EB1E6}"/>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25" name="Text Box 17">
          <a:extLst>
            <a:ext uri="{FF2B5EF4-FFF2-40B4-BE49-F238E27FC236}">
              <a16:creationId xmlns:a16="http://schemas.microsoft.com/office/drawing/2014/main" id="{707F9104-CF03-4278-BF29-D27F4E245FC3}"/>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26" name="Text Box 18">
          <a:extLst>
            <a:ext uri="{FF2B5EF4-FFF2-40B4-BE49-F238E27FC236}">
              <a16:creationId xmlns:a16="http://schemas.microsoft.com/office/drawing/2014/main" id="{08E096EB-11B4-40C1-8138-DEA705CD3EC4}"/>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27" name="Text Box 19">
          <a:extLst>
            <a:ext uri="{FF2B5EF4-FFF2-40B4-BE49-F238E27FC236}">
              <a16:creationId xmlns:a16="http://schemas.microsoft.com/office/drawing/2014/main" id="{D7D3B912-6BC0-41AA-BA4C-59BD5FEF762B}"/>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28" name="Text Box 20">
          <a:extLst>
            <a:ext uri="{FF2B5EF4-FFF2-40B4-BE49-F238E27FC236}">
              <a16:creationId xmlns:a16="http://schemas.microsoft.com/office/drawing/2014/main" id="{997E30A2-602A-4F0A-8633-300374DBC8D8}"/>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29" name="Text Box 21">
          <a:extLst>
            <a:ext uri="{FF2B5EF4-FFF2-40B4-BE49-F238E27FC236}">
              <a16:creationId xmlns:a16="http://schemas.microsoft.com/office/drawing/2014/main" id="{A124FAA9-C014-4D45-8396-D38A4C23021E}"/>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30" name="Text Box 14">
          <a:extLst>
            <a:ext uri="{FF2B5EF4-FFF2-40B4-BE49-F238E27FC236}">
              <a16:creationId xmlns:a16="http://schemas.microsoft.com/office/drawing/2014/main" id="{2F6D53E6-7A44-4D3B-9EC2-45ABBB8CFF00}"/>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31" name="Text Box 15">
          <a:extLst>
            <a:ext uri="{FF2B5EF4-FFF2-40B4-BE49-F238E27FC236}">
              <a16:creationId xmlns:a16="http://schemas.microsoft.com/office/drawing/2014/main" id="{8F4DCD5C-65F9-4236-8044-823DCEBCAC36}"/>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32" name="Text Box 16">
          <a:extLst>
            <a:ext uri="{FF2B5EF4-FFF2-40B4-BE49-F238E27FC236}">
              <a16:creationId xmlns:a16="http://schemas.microsoft.com/office/drawing/2014/main" id="{1B17E14B-D76E-4CE3-B970-22BFAE276364}"/>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33" name="Text Box 17">
          <a:extLst>
            <a:ext uri="{FF2B5EF4-FFF2-40B4-BE49-F238E27FC236}">
              <a16:creationId xmlns:a16="http://schemas.microsoft.com/office/drawing/2014/main" id="{2F8BC568-C242-4DFD-B1D5-B142EBFBFC7E}"/>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34" name="Text Box 18">
          <a:extLst>
            <a:ext uri="{FF2B5EF4-FFF2-40B4-BE49-F238E27FC236}">
              <a16:creationId xmlns:a16="http://schemas.microsoft.com/office/drawing/2014/main" id="{6918F1D6-6CFE-4E13-95B1-A68236E8D1A8}"/>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35" name="Text Box 19">
          <a:extLst>
            <a:ext uri="{FF2B5EF4-FFF2-40B4-BE49-F238E27FC236}">
              <a16:creationId xmlns:a16="http://schemas.microsoft.com/office/drawing/2014/main" id="{C6988536-0646-4B6C-8BA4-2E08D7E69531}"/>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36" name="Text Box 20">
          <a:extLst>
            <a:ext uri="{FF2B5EF4-FFF2-40B4-BE49-F238E27FC236}">
              <a16:creationId xmlns:a16="http://schemas.microsoft.com/office/drawing/2014/main" id="{950E5D25-915A-4F8B-97FF-B29627633FA5}"/>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37" name="Text Box 21">
          <a:extLst>
            <a:ext uri="{FF2B5EF4-FFF2-40B4-BE49-F238E27FC236}">
              <a16:creationId xmlns:a16="http://schemas.microsoft.com/office/drawing/2014/main" id="{1903D22B-0C77-4253-B5C2-636ED220419F}"/>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38" name="Text Box 22">
          <a:extLst>
            <a:ext uri="{FF2B5EF4-FFF2-40B4-BE49-F238E27FC236}">
              <a16:creationId xmlns:a16="http://schemas.microsoft.com/office/drawing/2014/main" id="{9ADF30DF-7162-4B76-A18C-7508404EE87B}"/>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39" name="Text Box 23">
          <a:extLst>
            <a:ext uri="{FF2B5EF4-FFF2-40B4-BE49-F238E27FC236}">
              <a16:creationId xmlns:a16="http://schemas.microsoft.com/office/drawing/2014/main" id="{5CDC0CD1-9159-423B-8EBF-9BF98D1C9DA1}"/>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40" name="Text Box 24">
          <a:extLst>
            <a:ext uri="{FF2B5EF4-FFF2-40B4-BE49-F238E27FC236}">
              <a16:creationId xmlns:a16="http://schemas.microsoft.com/office/drawing/2014/main" id="{37287CC4-5F46-43F2-9825-0F4AF9653507}"/>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41" name="Text Box 25">
          <a:extLst>
            <a:ext uri="{FF2B5EF4-FFF2-40B4-BE49-F238E27FC236}">
              <a16:creationId xmlns:a16="http://schemas.microsoft.com/office/drawing/2014/main" id="{FEE9F881-F945-4F32-9F00-014FA1BD2968}"/>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42" name="Text Box 26">
          <a:extLst>
            <a:ext uri="{FF2B5EF4-FFF2-40B4-BE49-F238E27FC236}">
              <a16:creationId xmlns:a16="http://schemas.microsoft.com/office/drawing/2014/main" id="{BD1CE714-2CCE-4F4F-A308-48A929D6B8D3}"/>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43" name="Text Box 27">
          <a:extLst>
            <a:ext uri="{FF2B5EF4-FFF2-40B4-BE49-F238E27FC236}">
              <a16:creationId xmlns:a16="http://schemas.microsoft.com/office/drawing/2014/main" id="{46F4DC33-E929-473E-9B51-E762F4C92413}"/>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44" name="Text Box 28">
          <a:extLst>
            <a:ext uri="{FF2B5EF4-FFF2-40B4-BE49-F238E27FC236}">
              <a16:creationId xmlns:a16="http://schemas.microsoft.com/office/drawing/2014/main" id="{24282D43-E67B-444B-9DD5-FBADE551AF78}"/>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45" name="Text Box 29">
          <a:extLst>
            <a:ext uri="{FF2B5EF4-FFF2-40B4-BE49-F238E27FC236}">
              <a16:creationId xmlns:a16="http://schemas.microsoft.com/office/drawing/2014/main" id="{D495ABE7-B41D-49B9-A84D-E9313441E241}"/>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46" name="Text Box 14">
          <a:extLst>
            <a:ext uri="{FF2B5EF4-FFF2-40B4-BE49-F238E27FC236}">
              <a16:creationId xmlns:a16="http://schemas.microsoft.com/office/drawing/2014/main" id="{455AD2B8-D52A-47A6-B92D-44C30C3B48C9}"/>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47" name="Text Box 15">
          <a:extLst>
            <a:ext uri="{FF2B5EF4-FFF2-40B4-BE49-F238E27FC236}">
              <a16:creationId xmlns:a16="http://schemas.microsoft.com/office/drawing/2014/main" id="{41DD0FC7-7845-48C5-B2A2-C3AF208FD64C}"/>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48" name="Text Box 16">
          <a:extLst>
            <a:ext uri="{FF2B5EF4-FFF2-40B4-BE49-F238E27FC236}">
              <a16:creationId xmlns:a16="http://schemas.microsoft.com/office/drawing/2014/main" id="{AFCA0A77-C3EC-4A83-841A-83023902E1BF}"/>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49" name="Text Box 17">
          <a:extLst>
            <a:ext uri="{FF2B5EF4-FFF2-40B4-BE49-F238E27FC236}">
              <a16:creationId xmlns:a16="http://schemas.microsoft.com/office/drawing/2014/main" id="{A8C56BAD-6561-4A29-A7F8-34CD1113E22C}"/>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50" name="Text Box 18">
          <a:extLst>
            <a:ext uri="{FF2B5EF4-FFF2-40B4-BE49-F238E27FC236}">
              <a16:creationId xmlns:a16="http://schemas.microsoft.com/office/drawing/2014/main" id="{2A0B407E-2DDB-468D-847B-5B04D52CFFB9}"/>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51" name="Text Box 19">
          <a:extLst>
            <a:ext uri="{FF2B5EF4-FFF2-40B4-BE49-F238E27FC236}">
              <a16:creationId xmlns:a16="http://schemas.microsoft.com/office/drawing/2014/main" id="{860954EE-071A-4520-90BD-582B52B6A8DC}"/>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52" name="Text Box 20">
          <a:extLst>
            <a:ext uri="{FF2B5EF4-FFF2-40B4-BE49-F238E27FC236}">
              <a16:creationId xmlns:a16="http://schemas.microsoft.com/office/drawing/2014/main" id="{E68DC080-E695-49C8-9F2B-B2ACB2A8AD3A}"/>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53" name="Text Box 21">
          <a:extLst>
            <a:ext uri="{FF2B5EF4-FFF2-40B4-BE49-F238E27FC236}">
              <a16:creationId xmlns:a16="http://schemas.microsoft.com/office/drawing/2014/main" id="{D52040CD-3AA1-4079-8989-16F966238F18}"/>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54" name="Text Box 14">
          <a:extLst>
            <a:ext uri="{FF2B5EF4-FFF2-40B4-BE49-F238E27FC236}">
              <a16:creationId xmlns:a16="http://schemas.microsoft.com/office/drawing/2014/main" id="{C4E0CAF3-D967-4F17-8790-22A7881EFB8D}"/>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55" name="Text Box 15">
          <a:extLst>
            <a:ext uri="{FF2B5EF4-FFF2-40B4-BE49-F238E27FC236}">
              <a16:creationId xmlns:a16="http://schemas.microsoft.com/office/drawing/2014/main" id="{881867D5-3381-4637-B6F6-919A9162F084}"/>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56" name="Text Box 16">
          <a:extLst>
            <a:ext uri="{FF2B5EF4-FFF2-40B4-BE49-F238E27FC236}">
              <a16:creationId xmlns:a16="http://schemas.microsoft.com/office/drawing/2014/main" id="{DAA1A1DB-E306-49D6-A61C-DEBF5FF5D066}"/>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57" name="Text Box 17">
          <a:extLst>
            <a:ext uri="{FF2B5EF4-FFF2-40B4-BE49-F238E27FC236}">
              <a16:creationId xmlns:a16="http://schemas.microsoft.com/office/drawing/2014/main" id="{68043649-8E92-44B3-8EC5-3AF365423793}"/>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58" name="Text Box 18">
          <a:extLst>
            <a:ext uri="{FF2B5EF4-FFF2-40B4-BE49-F238E27FC236}">
              <a16:creationId xmlns:a16="http://schemas.microsoft.com/office/drawing/2014/main" id="{C6C7A438-E0C4-4AD0-B90D-693706D9CBE2}"/>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59" name="Text Box 19">
          <a:extLst>
            <a:ext uri="{FF2B5EF4-FFF2-40B4-BE49-F238E27FC236}">
              <a16:creationId xmlns:a16="http://schemas.microsoft.com/office/drawing/2014/main" id="{FCB31225-8CFE-4E65-93B7-E2419DB4A7F8}"/>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60" name="Text Box 20">
          <a:extLst>
            <a:ext uri="{FF2B5EF4-FFF2-40B4-BE49-F238E27FC236}">
              <a16:creationId xmlns:a16="http://schemas.microsoft.com/office/drawing/2014/main" id="{3054DD90-3C09-4545-B355-FCD2639D0B86}"/>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61" name="Text Box 21">
          <a:extLst>
            <a:ext uri="{FF2B5EF4-FFF2-40B4-BE49-F238E27FC236}">
              <a16:creationId xmlns:a16="http://schemas.microsoft.com/office/drawing/2014/main" id="{A0B5F7AB-9D5B-447A-BB85-69DCCA0F45B5}"/>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62" name="Text Box 22">
          <a:extLst>
            <a:ext uri="{FF2B5EF4-FFF2-40B4-BE49-F238E27FC236}">
              <a16:creationId xmlns:a16="http://schemas.microsoft.com/office/drawing/2014/main" id="{E5FD5243-ABDF-46FD-9649-70C8A090BFCF}"/>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63" name="Text Box 23">
          <a:extLst>
            <a:ext uri="{FF2B5EF4-FFF2-40B4-BE49-F238E27FC236}">
              <a16:creationId xmlns:a16="http://schemas.microsoft.com/office/drawing/2014/main" id="{2AF8FCA7-3FF6-458E-AA69-0C0622AF5E1B}"/>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64" name="Text Box 24">
          <a:extLst>
            <a:ext uri="{FF2B5EF4-FFF2-40B4-BE49-F238E27FC236}">
              <a16:creationId xmlns:a16="http://schemas.microsoft.com/office/drawing/2014/main" id="{54143FC4-D449-4623-B7A0-8E3E6DA053F1}"/>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65" name="Text Box 25">
          <a:extLst>
            <a:ext uri="{FF2B5EF4-FFF2-40B4-BE49-F238E27FC236}">
              <a16:creationId xmlns:a16="http://schemas.microsoft.com/office/drawing/2014/main" id="{7578D085-47C6-4363-9FCA-DB157C549BB3}"/>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66" name="Text Box 26">
          <a:extLst>
            <a:ext uri="{FF2B5EF4-FFF2-40B4-BE49-F238E27FC236}">
              <a16:creationId xmlns:a16="http://schemas.microsoft.com/office/drawing/2014/main" id="{65E57F1C-BDEF-4785-A972-A1E78053008A}"/>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67" name="Text Box 27">
          <a:extLst>
            <a:ext uri="{FF2B5EF4-FFF2-40B4-BE49-F238E27FC236}">
              <a16:creationId xmlns:a16="http://schemas.microsoft.com/office/drawing/2014/main" id="{8681FA15-C297-48FE-8120-E11CAB41DB50}"/>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68" name="Text Box 28">
          <a:extLst>
            <a:ext uri="{FF2B5EF4-FFF2-40B4-BE49-F238E27FC236}">
              <a16:creationId xmlns:a16="http://schemas.microsoft.com/office/drawing/2014/main" id="{CE74B4B1-E76A-43AE-9C20-6657E11C92B8}"/>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69" name="Text Box 29">
          <a:extLst>
            <a:ext uri="{FF2B5EF4-FFF2-40B4-BE49-F238E27FC236}">
              <a16:creationId xmlns:a16="http://schemas.microsoft.com/office/drawing/2014/main" id="{E20BDF9E-DAD1-4AD2-892D-641EDEFADF7A}"/>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70" name="Text Box 14">
          <a:extLst>
            <a:ext uri="{FF2B5EF4-FFF2-40B4-BE49-F238E27FC236}">
              <a16:creationId xmlns:a16="http://schemas.microsoft.com/office/drawing/2014/main" id="{FD5002AB-7C89-4F5A-BE19-329C2ABC8D1A}"/>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71" name="Text Box 15">
          <a:extLst>
            <a:ext uri="{FF2B5EF4-FFF2-40B4-BE49-F238E27FC236}">
              <a16:creationId xmlns:a16="http://schemas.microsoft.com/office/drawing/2014/main" id="{C138E331-F06B-496E-BD88-8EF1D55408FF}"/>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72" name="Text Box 16">
          <a:extLst>
            <a:ext uri="{FF2B5EF4-FFF2-40B4-BE49-F238E27FC236}">
              <a16:creationId xmlns:a16="http://schemas.microsoft.com/office/drawing/2014/main" id="{D9F52C20-2A41-4FA1-A8F1-86DE11C92377}"/>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73" name="Text Box 17">
          <a:extLst>
            <a:ext uri="{FF2B5EF4-FFF2-40B4-BE49-F238E27FC236}">
              <a16:creationId xmlns:a16="http://schemas.microsoft.com/office/drawing/2014/main" id="{BEE9FE17-3F61-49A1-95DE-09EFECFCBD55}"/>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74" name="Text Box 18">
          <a:extLst>
            <a:ext uri="{FF2B5EF4-FFF2-40B4-BE49-F238E27FC236}">
              <a16:creationId xmlns:a16="http://schemas.microsoft.com/office/drawing/2014/main" id="{1D852557-1B0B-47CC-96EA-16B6913C38C1}"/>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75" name="Text Box 19">
          <a:extLst>
            <a:ext uri="{FF2B5EF4-FFF2-40B4-BE49-F238E27FC236}">
              <a16:creationId xmlns:a16="http://schemas.microsoft.com/office/drawing/2014/main" id="{F9023D8F-4955-4BBC-813D-EDF2ACBF3B67}"/>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76" name="Text Box 20">
          <a:extLst>
            <a:ext uri="{FF2B5EF4-FFF2-40B4-BE49-F238E27FC236}">
              <a16:creationId xmlns:a16="http://schemas.microsoft.com/office/drawing/2014/main" id="{00A8197F-7A81-427F-8F93-CC457D4C8390}"/>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77" name="Text Box 21">
          <a:extLst>
            <a:ext uri="{FF2B5EF4-FFF2-40B4-BE49-F238E27FC236}">
              <a16:creationId xmlns:a16="http://schemas.microsoft.com/office/drawing/2014/main" id="{16CEDB4A-AF28-4CA8-B889-DBBC4FA7FC69}"/>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78" name="Text Box 14">
          <a:extLst>
            <a:ext uri="{FF2B5EF4-FFF2-40B4-BE49-F238E27FC236}">
              <a16:creationId xmlns:a16="http://schemas.microsoft.com/office/drawing/2014/main" id="{631A8C53-C7A4-431E-BF04-496B9ABC6B13}"/>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79" name="Text Box 15">
          <a:extLst>
            <a:ext uri="{FF2B5EF4-FFF2-40B4-BE49-F238E27FC236}">
              <a16:creationId xmlns:a16="http://schemas.microsoft.com/office/drawing/2014/main" id="{DFBE7BE1-45CE-450E-BB3F-E20D075395C5}"/>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80" name="Text Box 16">
          <a:extLst>
            <a:ext uri="{FF2B5EF4-FFF2-40B4-BE49-F238E27FC236}">
              <a16:creationId xmlns:a16="http://schemas.microsoft.com/office/drawing/2014/main" id="{CF8DE02E-F5A1-4FD3-81DF-1FCA949B248A}"/>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81" name="Text Box 17">
          <a:extLst>
            <a:ext uri="{FF2B5EF4-FFF2-40B4-BE49-F238E27FC236}">
              <a16:creationId xmlns:a16="http://schemas.microsoft.com/office/drawing/2014/main" id="{637E70FC-5ACD-4289-B90B-2EF0DFE08C20}"/>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82" name="Text Box 18">
          <a:extLst>
            <a:ext uri="{FF2B5EF4-FFF2-40B4-BE49-F238E27FC236}">
              <a16:creationId xmlns:a16="http://schemas.microsoft.com/office/drawing/2014/main" id="{C248E74C-2B69-45C2-80B3-3B310F982226}"/>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83" name="Text Box 19">
          <a:extLst>
            <a:ext uri="{FF2B5EF4-FFF2-40B4-BE49-F238E27FC236}">
              <a16:creationId xmlns:a16="http://schemas.microsoft.com/office/drawing/2014/main" id="{2BD6576C-E184-457F-A967-0FD3F2D9C653}"/>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84" name="Text Box 20">
          <a:extLst>
            <a:ext uri="{FF2B5EF4-FFF2-40B4-BE49-F238E27FC236}">
              <a16:creationId xmlns:a16="http://schemas.microsoft.com/office/drawing/2014/main" id="{1ED2037B-15CA-45B0-813C-BB7C74E3FDD4}"/>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85" name="Text Box 21">
          <a:extLst>
            <a:ext uri="{FF2B5EF4-FFF2-40B4-BE49-F238E27FC236}">
              <a16:creationId xmlns:a16="http://schemas.microsoft.com/office/drawing/2014/main" id="{7E47BBF6-7A01-48CE-B3BE-931611B75E69}"/>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86" name="Text Box 22">
          <a:extLst>
            <a:ext uri="{FF2B5EF4-FFF2-40B4-BE49-F238E27FC236}">
              <a16:creationId xmlns:a16="http://schemas.microsoft.com/office/drawing/2014/main" id="{732ED92C-EE21-4E45-A8D1-888BF0B389A6}"/>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87" name="Text Box 23">
          <a:extLst>
            <a:ext uri="{FF2B5EF4-FFF2-40B4-BE49-F238E27FC236}">
              <a16:creationId xmlns:a16="http://schemas.microsoft.com/office/drawing/2014/main" id="{2553FED3-51EF-4F14-B96B-91C497887F3E}"/>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88" name="Text Box 24">
          <a:extLst>
            <a:ext uri="{FF2B5EF4-FFF2-40B4-BE49-F238E27FC236}">
              <a16:creationId xmlns:a16="http://schemas.microsoft.com/office/drawing/2014/main" id="{0AF06F35-5186-44C8-BF7D-C6FEEC7E8A30}"/>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89" name="Text Box 25">
          <a:extLst>
            <a:ext uri="{FF2B5EF4-FFF2-40B4-BE49-F238E27FC236}">
              <a16:creationId xmlns:a16="http://schemas.microsoft.com/office/drawing/2014/main" id="{1B38D244-A4AD-4BD6-8857-540A461715EC}"/>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90" name="Text Box 26">
          <a:extLst>
            <a:ext uri="{FF2B5EF4-FFF2-40B4-BE49-F238E27FC236}">
              <a16:creationId xmlns:a16="http://schemas.microsoft.com/office/drawing/2014/main" id="{9B91A9FC-D91F-4D73-9FFF-1B8AAE28E3EC}"/>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91" name="Text Box 27">
          <a:extLst>
            <a:ext uri="{FF2B5EF4-FFF2-40B4-BE49-F238E27FC236}">
              <a16:creationId xmlns:a16="http://schemas.microsoft.com/office/drawing/2014/main" id="{CF7F2134-16A9-433E-B979-DA77AFC6B27E}"/>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92" name="Text Box 28">
          <a:extLst>
            <a:ext uri="{FF2B5EF4-FFF2-40B4-BE49-F238E27FC236}">
              <a16:creationId xmlns:a16="http://schemas.microsoft.com/office/drawing/2014/main" id="{4CA86143-8DEC-4914-B0C4-DAAC85F2B1EB}"/>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93" name="Text Box 29">
          <a:extLst>
            <a:ext uri="{FF2B5EF4-FFF2-40B4-BE49-F238E27FC236}">
              <a16:creationId xmlns:a16="http://schemas.microsoft.com/office/drawing/2014/main" id="{F74D8042-FF14-4A2C-BF1B-AEF5B63BF750}"/>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94" name="Text Box 14">
          <a:extLst>
            <a:ext uri="{FF2B5EF4-FFF2-40B4-BE49-F238E27FC236}">
              <a16:creationId xmlns:a16="http://schemas.microsoft.com/office/drawing/2014/main" id="{4F729503-A06A-4AEE-A11F-B0E13FF3D3C1}"/>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95" name="Text Box 15">
          <a:extLst>
            <a:ext uri="{FF2B5EF4-FFF2-40B4-BE49-F238E27FC236}">
              <a16:creationId xmlns:a16="http://schemas.microsoft.com/office/drawing/2014/main" id="{967FD166-3651-4CA7-9800-0141E70B2D6F}"/>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96" name="Text Box 16">
          <a:extLst>
            <a:ext uri="{FF2B5EF4-FFF2-40B4-BE49-F238E27FC236}">
              <a16:creationId xmlns:a16="http://schemas.microsoft.com/office/drawing/2014/main" id="{060AE8C9-8128-48B9-946C-22A670B1C3EB}"/>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97" name="Text Box 17">
          <a:extLst>
            <a:ext uri="{FF2B5EF4-FFF2-40B4-BE49-F238E27FC236}">
              <a16:creationId xmlns:a16="http://schemas.microsoft.com/office/drawing/2014/main" id="{48554D91-79C0-4CC9-A1E3-AE125D1F871E}"/>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98" name="Text Box 18">
          <a:extLst>
            <a:ext uri="{FF2B5EF4-FFF2-40B4-BE49-F238E27FC236}">
              <a16:creationId xmlns:a16="http://schemas.microsoft.com/office/drawing/2014/main" id="{BC5A1569-E91F-45FA-A97D-851A5746E02C}"/>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899" name="Text Box 19">
          <a:extLst>
            <a:ext uri="{FF2B5EF4-FFF2-40B4-BE49-F238E27FC236}">
              <a16:creationId xmlns:a16="http://schemas.microsoft.com/office/drawing/2014/main" id="{CA5D0E5C-44F0-403A-A5FD-F9A99947D58D}"/>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00" name="Text Box 20">
          <a:extLst>
            <a:ext uri="{FF2B5EF4-FFF2-40B4-BE49-F238E27FC236}">
              <a16:creationId xmlns:a16="http://schemas.microsoft.com/office/drawing/2014/main" id="{9B645466-9F99-4C34-8EA2-1080AE1EDCA1}"/>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01" name="Text Box 21">
          <a:extLst>
            <a:ext uri="{FF2B5EF4-FFF2-40B4-BE49-F238E27FC236}">
              <a16:creationId xmlns:a16="http://schemas.microsoft.com/office/drawing/2014/main" id="{0D1E54D8-A020-4315-9C4E-1E4B509BC904}"/>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02" name="Text Box 14">
          <a:extLst>
            <a:ext uri="{FF2B5EF4-FFF2-40B4-BE49-F238E27FC236}">
              <a16:creationId xmlns:a16="http://schemas.microsoft.com/office/drawing/2014/main" id="{A2169645-2FB3-4362-99DA-19A3FC60341B}"/>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03" name="Text Box 15">
          <a:extLst>
            <a:ext uri="{FF2B5EF4-FFF2-40B4-BE49-F238E27FC236}">
              <a16:creationId xmlns:a16="http://schemas.microsoft.com/office/drawing/2014/main" id="{59DFFB96-C842-4385-86E7-74626888B2E1}"/>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04" name="Text Box 16">
          <a:extLst>
            <a:ext uri="{FF2B5EF4-FFF2-40B4-BE49-F238E27FC236}">
              <a16:creationId xmlns:a16="http://schemas.microsoft.com/office/drawing/2014/main" id="{E8E92296-3FC8-41CE-A3C7-D0C626C7898D}"/>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05" name="Text Box 17">
          <a:extLst>
            <a:ext uri="{FF2B5EF4-FFF2-40B4-BE49-F238E27FC236}">
              <a16:creationId xmlns:a16="http://schemas.microsoft.com/office/drawing/2014/main" id="{600395B2-79B1-41F4-B4E2-E9F4D8F75BE5}"/>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06" name="Text Box 18">
          <a:extLst>
            <a:ext uri="{FF2B5EF4-FFF2-40B4-BE49-F238E27FC236}">
              <a16:creationId xmlns:a16="http://schemas.microsoft.com/office/drawing/2014/main" id="{E7DB9A4C-A423-4F49-95AC-CC8ABAA719D6}"/>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07" name="Text Box 19">
          <a:extLst>
            <a:ext uri="{FF2B5EF4-FFF2-40B4-BE49-F238E27FC236}">
              <a16:creationId xmlns:a16="http://schemas.microsoft.com/office/drawing/2014/main" id="{7B62698A-CE6A-4228-828D-5189C94CAB2F}"/>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08" name="Text Box 20">
          <a:extLst>
            <a:ext uri="{FF2B5EF4-FFF2-40B4-BE49-F238E27FC236}">
              <a16:creationId xmlns:a16="http://schemas.microsoft.com/office/drawing/2014/main" id="{29CCB790-2F3C-4F3F-B870-3310CA194865}"/>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09" name="Text Box 21">
          <a:extLst>
            <a:ext uri="{FF2B5EF4-FFF2-40B4-BE49-F238E27FC236}">
              <a16:creationId xmlns:a16="http://schemas.microsoft.com/office/drawing/2014/main" id="{45619C4F-7261-4068-8552-B469F2B48888}"/>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10" name="Text Box 22">
          <a:extLst>
            <a:ext uri="{FF2B5EF4-FFF2-40B4-BE49-F238E27FC236}">
              <a16:creationId xmlns:a16="http://schemas.microsoft.com/office/drawing/2014/main" id="{8E147D8B-747D-4617-B79E-5E95CC7D29C2}"/>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11" name="Text Box 23">
          <a:extLst>
            <a:ext uri="{FF2B5EF4-FFF2-40B4-BE49-F238E27FC236}">
              <a16:creationId xmlns:a16="http://schemas.microsoft.com/office/drawing/2014/main" id="{0091FB08-E659-45AB-8927-06FCE47B9567}"/>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12" name="Text Box 24">
          <a:extLst>
            <a:ext uri="{FF2B5EF4-FFF2-40B4-BE49-F238E27FC236}">
              <a16:creationId xmlns:a16="http://schemas.microsoft.com/office/drawing/2014/main" id="{55121E6E-F6F2-4959-83FB-BA4E3E3F0343}"/>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13" name="Text Box 25">
          <a:extLst>
            <a:ext uri="{FF2B5EF4-FFF2-40B4-BE49-F238E27FC236}">
              <a16:creationId xmlns:a16="http://schemas.microsoft.com/office/drawing/2014/main" id="{8261D60F-7FFF-48AF-A786-92E974DB7F99}"/>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14" name="Text Box 26">
          <a:extLst>
            <a:ext uri="{FF2B5EF4-FFF2-40B4-BE49-F238E27FC236}">
              <a16:creationId xmlns:a16="http://schemas.microsoft.com/office/drawing/2014/main" id="{F8E24D73-FF13-406E-94A6-832AFBA557F9}"/>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15" name="Text Box 27">
          <a:extLst>
            <a:ext uri="{FF2B5EF4-FFF2-40B4-BE49-F238E27FC236}">
              <a16:creationId xmlns:a16="http://schemas.microsoft.com/office/drawing/2014/main" id="{0652A5D9-04E8-4A2C-B9A0-BA80BD6C8DDE}"/>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16" name="Text Box 28">
          <a:extLst>
            <a:ext uri="{FF2B5EF4-FFF2-40B4-BE49-F238E27FC236}">
              <a16:creationId xmlns:a16="http://schemas.microsoft.com/office/drawing/2014/main" id="{ABCF0C9F-1B76-40A2-A441-70771C3C7607}"/>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17" name="Text Box 29">
          <a:extLst>
            <a:ext uri="{FF2B5EF4-FFF2-40B4-BE49-F238E27FC236}">
              <a16:creationId xmlns:a16="http://schemas.microsoft.com/office/drawing/2014/main" id="{006689D5-97BA-4A30-AD3B-1D14F59FCDC9}"/>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18" name="Text Box 14">
          <a:extLst>
            <a:ext uri="{FF2B5EF4-FFF2-40B4-BE49-F238E27FC236}">
              <a16:creationId xmlns:a16="http://schemas.microsoft.com/office/drawing/2014/main" id="{E23F0F99-B671-4E2A-B3B2-21AB2147F48A}"/>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19" name="Text Box 15">
          <a:extLst>
            <a:ext uri="{FF2B5EF4-FFF2-40B4-BE49-F238E27FC236}">
              <a16:creationId xmlns:a16="http://schemas.microsoft.com/office/drawing/2014/main" id="{65C3CC45-7305-4450-9592-2BA95CEE1CF2}"/>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20" name="Text Box 16">
          <a:extLst>
            <a:ext uri="{FF2B5EF4-FFF2-40B4-BE49-F238E27FC236}">
              <a16:creationId xmlns:a16="http://schemas.microsoft.com/office/drawing/2014/main" id="{69357751-894C-410D-BACC-C8D785B439B8}"/>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21" name="Text Box 17">
          <a:extLst>
            <a:ext uri="{FF2B5EF4-FFF2-40B4-BE49-F238E27FC236}">
              <a16:creationId xmlns:a16="http://schemas.microsoft.com/office/drawing/2014/main" id="{1FC64EBE-E731-4EFD-9556-515E9D51AD7E}"/>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22" name="Text Box 18">
          <a:extLst>
            <a:ext uri="{FF2B5EF4-FFF2-40B4-BE49-F238E27FC236}">
              <a16:creationId xmlns:a16="http://schemas.microsoft.com/office/drawing/2014/main" id="{23960347-29C8-4557-83DB-D59FC9149BFB}"/>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23" name="Text Box 19">
          <a:extLst>
            <a:ext uri="{FF2B5EF4-FFF2-40B4-BE49-F238E27FC236}">
              <a16:creationId xmlns:a16="http://schemas.microsoft.com/office/drawing/2014/main" id="{C2F71CE0-FEEE-439D-871E-CD5785E0D03F}"/>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24" name="Text Box 20">
          <a:extLst>
            <a:ext uri="{FF2B5EF4-FFF2-40B4-BE49-F238E27FC236}">
              <a16:creationId xmlns:a16="http://schemas.microsoft.com/office/drawing/2014/main" id="{633A314E-A337-4BED-BAE6-3DB5FC66ED32}"/>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25" name="Text Box 21">
          <a:extLst>
            <a:ext uri="{FF2B5EF4-FFF2-40B4-BE49-F238E27FC236}">
              <a16:creationId xmlns:a16="http://schemas.microsoft.com/office/drawing/2014/main" id="{88E0F968-2D69-428F-8E04-EA45F2CA3C9B}"/>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26" name="Text Box 14">
          <a:extLst>
            <a:ext uri="{FF2B5EF4-FFF2-40B4-BE49-F238E27FC236}">
              <a16:creationId xmlns:a16="http://schemas.microsoft.com/office/drawing/2014/main" id="{F550A0D6-D3A8-41FC-A174-234CC9486195}"/>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27" name="Text Box 15">
          <a:extLst>
            <a:ext uri="{FF2B5EF4-FFF2-40B4-BE49-F238E27FC236}">
              <a16:creationId xmlns:a16="http://schemas.microsoft.com/office/drawing/2014/main" id="{F72B242F-4CEF-49C1-B56A-11E7CAB07F9E}"/>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28" name="Text Box 16">
          <a:extLst>
            <a:ext uri="{FF2B5EF4-FFF2-40B4-BE49-F238E27FC236}">
              <a16:creationId xmlns:a16="http://schemas.microsoft.com/office/drawing/2014/main" id="{D371B4F6-ABC4-4908-A116-77258DF750E5}"/>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29" name="Text Box 17">
          <a:extLst>
            <a:ext uri="{FF2B5EF4-FFF2-40B4-BE49-F238E27FC236}">
              <a16:creationId xmlns:a16="http://schemas.microsoft.com/office/drawing/2014/main" id="{55C51BFD-39C7-45AB-B3CF-28C6761399BC}"/>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30" name="Text Box 18">
          <a:extLst>
            <a:ext uri="{FF2B5EF4-FFF2-40B4-BE49-F238E27FC236}">
              <a16:creationId xmlns:a16="http://schemas.microsoft.com/office/drawing/2014/main" id="{57A3C28B-9D7F-4326-8E5F-770EEE846EC4}"/>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31" name="Text Box 19">
          <a:extLst>
            <a:ext uri="{FF2B5EF4-FFF2-40B4-BE49-F238E27FC236}">
              <a16:creationId xmlns:a16="http://schemas.microsoft.com/office/drawing/2014/main" id="{B6115A25-FDBB-4F07-9604-7E79B4B6A5DE}"/>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32" name="Text Box 20">
          <a:extLst>
            <a:ext uri="{FF2B5EF4-FFF2-40B4-BE49-F238E27FC236}">
              <a16:creationId xmlns:a16="http://schemas.microsoft.com/office/drawing/2014/main" id="{D7F9AD76-B76E-4FF5-A142-5E62A491EDEC}"/>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33" name="Text Box 21">
          <a:extLst>
            <a:ext uri="{FF2B5EF4-FFF2-40B4-BE49-F238E27FC236}">
              <a16:creationId xmlns:a16="http://schemas.microsoft.com/office/drawing/2014/main" id="{02D81A3C-1682-4106-A4A4-3EF7327AF9C8}"/>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34" name="Text Box 22">
          <a:extLst>
            <a:ext uri="{FF2B5EF4-FFF2-40B4-BE49-F238E27FC236}">
              <a16:creationId xmlns:a16="http://schemas.microsoft.com/office/drawing/2014/main" id="{796F3161-E77F-4027-A9DB-AC1473A018BB}"/>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35" name="Text Box 23">
          <a:extLst>
            <a:ext uri="{FF2B5EF4-FFF2-40B4-BE49-F238E27FC236}">
              <a16:creationId xmlns:a16="http://schemas.microsoft.com/office/drawing/2014/main" id="{7D9852B2-7205-4A40-B995-AB342AF63F78}"/>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36" name="Text Box 24">
          <a:extLst>
            <a:ext uri="{FF2B5EF4-FFF2-40B4-BE49-F238E27FC236}">
              <a16:creationId xmlns:a16="http://schemas.microsoft.com/office/drawing/2014/main" id="{407EA292-87EB-4DE2-90F9-2027E91295F4}"/>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37" name="Text Box 25">
          <a:extLst>
            <a:ext uri="{FF2B5EF4-FFF2-40B4-BE49-F238E27FC236}">
              <a16:creationId xmlns:a16="http://schemas.microsoft.com/office/drawing/2014/main" id="{08D455D5-C780-4FD9-8988-25F87C79CF6A}"/>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38" name="Text Box 26">
          <a:extLst>
            <a:ext uri="{FF2B5EF4-FFF2-40B4-BE49-F238E27FC236}">
              <a16:creationId xmlns:a16="http://schemas.microsoft.com/office/drawing/2014/main" id="{BC1AF925-374E-463E-A36A-E8C124A2EB44}"/>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39" name="Text Box 27">
          <a:extLst>
            <a:ext uri="{FF2B5EF4-FFF2-40B4-BE49-F238E27FC236}">
              <a16:creationId xmlns:a16="http://schemas.microsoft.com/office/drawing/2014/main" id="{DA2A46A5-11F6-4E64-BD79-29CBF7610B25}"/>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40" name="Text Box 28">
          <a:extLst>
            <a:ext uri="{FF2B5EF4-FFF2-40B4-BE49-F238E27FC236}">
              <a16:creationId xmlns:a16="http://schemas.microsoft.com/office/drawing/2014/main" id="{9DA4D659-4FDC-40CD-966E-8FB64061A246}"/>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41" name="Text Box 29">
          <a:extLst>
            <a:ext uri="{FF2B5EF4-FFF2-40B4-BE49-F238E27FC236}">
              <a16:creationId xmlns:a16="http://schemas.microsoft.com/office/drawing/2014/main" id="{5E18A85F-43A3-48CF-B8B5-9DC9E96A5F79}"/>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42" name="Text Box 14">
          <a:extLst>
            <a:ext uri="{FF2B5EF4-FFF2-40B4-BE49-F238E27FC236}">
              <a16:creationId xmlns:a16="http://schemas.microsoft.com/office/drawing/2014/main" id="{6ABDD5F0-8EC8-4AD5-9418-7B18AA5598AC}"/>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43" name="Text Box 15">
          <a:extLst>
            <a:ext uri="{FF2B5EF4-FFF2-40B4-BE49-F238E27FC236}">
              <a16:creationId xmlns:a16="http://schemas.microsoft.com/office/drawing/2014/main" id="{5DAD093E-F83C-4032-8708-16F49B9A0320}"/>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44" name="Text Box 16">
          <a:extLst>
            <a:ext uri="{FF2B5EF4-FFF2-40B4-BE49-F238E27FC236}">
              <a16:creationId xmlns:a16="http://schemas.microsoft.com/office/drawing/2014/main" id="{325D4518-ED14-4F22-8088-D59D6C55D0A5}"/>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45" name="Text Box 17">
          <a:extLst>
            <a:ext uri="{FF2B5EF4-FFF2-40B4-BE49-F238E27FC236}">
              <a16:creationId xmlns:a16="http://schemas.microsoft.com/office/drawing/2014/main" id="{8FA485F5-18F1-43FC-9016-5481838F43B8}"/>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46" name="Text Box 18">
          <a:extLst>
            <a:ext uri="{FF2B5EF4-FFF2-40B4-BE49-F238E27FC236}">
              <a16:creationId xmlns:a16="http://schemas.microsoft.com/office/drawing/2014/main" id="{3109D92F-5694-4CA2-9DE4-0C321206A89C}"/>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47" name="Text Box 19">
          <a:extLst>
            <a:ext uri="{FF2B5EF4-FFF2-40B4-BE49-F238E27FC236}">
              <a16:creationId xmlns:a16="http://schemas.microsoft.com/office/drawing/2014/main" id="{CCFF0FCA-1866-4BA3-A5CE-44D2487A2664}"/>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48" name="Text Box 20">
          <a:extLst>
            <a:ext uri="{FF2B5EF4-FFF2-40B4-BE49-F238E27FC236}">
              <a16:creationId xmlns:a16="http://schemas.microsoft.com/office/drawing/2014/main" id="{EBD9CCB1-BA1E-4E13-86E1-66B46FCE0609}"/>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49" name="Text Box 21">
          <a:extLst>
            <a:ext uri="{FF2B5EF4-FFF2-40B4-BE49-F238E27FC236}">
              <a16:creationId xmlns:a16="http://schemas.microsoft.com/office/drawing/2014/main" id="{8B3ECB53-01E8-43C0-B59E-2F65C4D1D144}"/>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50" name="Text Box 14">
          <a:extLst>
            <a:ext uri="{FF2B5EF4-FFF2-40B4-BE49-F238E27FC236}">
              <a16:creationId xmlns:a16="http://schemas.microsoft.com/office/drawing/2014/main" id="{138AB19E-6415-422C-944A-8BD513325F35}"/>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51" name="Text Box 15">
          <a:extLst>
            <a:ext uri="{FF2B5EF4-FFF2-40B4-BE49-F238E27FC236}">
              <a16:creationId xmlns:a16="http://schemas.microsoft.com/office/drawing/2014/main" id="{202F60B3-DD4A-44FB-B098-E4E763D073B1}"/>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52" name="Text Box 16">
          <a:extLst>
            <a:ext uri="{FF2B5EF4-FFF2-40B4-BE49-F238E27FC236}">
              <a16:creationId xmlns:a16="http://schemas.microsoft.com/office/drawing/2014/main" id="{EE82C00C-8705-4D6A-AB18-375ADD6AF6B9}"/>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53" name="Text Box 17">
          <a:extLst>
            <a:ext uri="{FF2B5EF4-FFF2-40B4-BE49-F238E27FC236}">
              <a16:creationId xmlns:a16="http://schemas.microsoft.com/office/drawing/2014/main" id="{080B89F7-ACF2-4F04-8F89-44F1FF863D23}"/>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54" name="Text Box 18">
          <a:extLst>
            <a:ext uri="{FF2B5EF4-FFF2-40B4-BE49-F238E27FC236}">
              <a16:creationId xmlns:a16="http://schemas.microsoft.com/office/drawing/2014/main" id="{B08D7C90-B6D6-4647-B5CE-EB02F46EDB45}"/>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55" name="Text Box 19">
          <a:extLst>
            <a:ext uri="{FF2B5EF4-FFF2-40B4-BE49-F238E27FC236}">
              <a16:creationId xmlns:a16="http://schemas.microsoft.com/office/drawing/2014/main" id="{203017F2-7865-462E-8C07-CA86A583240E}"/>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56" name="Text Box 20">
          <a:extLst>
            <a:ext uri="{FF2B5EF4-FFF2-40B4-BE49-F238E27FC236}">
              <a16:creationId xmlns:a16="http://schemas.microsoft.com/office/drawing/2014/main" id="{59683B85-4B7C-4072-A208-D8F2D30D3398}"/>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390522"/>
    <xdr:sp macro="" textlink="">
      <xdr:nvSpPr>
        <xdr:cNvPr id="957" name="Text Box 21">
          <a:extLst>
            <a:ext uri="{FF2B5EF4-FFF2-40B4-BE49-F238E27FC236}">
              <a16:creationId xmlns:a16="http://schemas.microsoft.com/office/drawing/2014/main" id="{984FFD78-A7AB-4263-A289-6EAF77762015}"/>
            </a:ext>
          </a:extLst>
        </xdr:cNvPr>
        <xdr:cNvSpPr txBox="1">
          <a:spLocks noChangeArrowheads="1"/>
        </xdr:cNvSpPr>
      </xdr:nvSpPr>
      <xdr:spPr bwMode="auto">
        <a:xfrm>
          <a:off x="1400175" y="13068300"/>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958" name="TextBox 3">
          <a:extLst>
            <a:ext uri="{FF2B5EF4-FFF2-40B4-BE49-F238E27FC236}">
              <a16:creationId xmlns:a16="http://schemas.microsoft.com/office/drawing/2014/main" id="{63D2A0AF-DC55-4DE8-A614-82953A95A166}"/>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959" name="TextBox 3">
          <a:extLst>
            <a:ext uri="{FF2B5EF4-FFF2-40B4-BE49-F238E27FC236}">
              <a16:creationId xmlns:a16="http://schemas.microsoft.com/office/drawing/2014/main" id="{B051E9E8-8207-4D37-9660-64BEA1BD534A}"/>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960" name="TextBox 3">
          <a:extLst>
            <a:ext uri="{FF2B5EF4-FFF2-40B4-BE49-F238E27FC236}">
              <a16:creationId xmlns:a16="http://schemas.microsoft.com/office/drawing/2014/main" id="{ED787A70-53AF-47C7-A779-C22931CD8869}"/>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6872"/>
    <xdr:sp macro="" textlink="">
      <xdr:nvSpPr>
        <xdr:cNvPr id="961" name="TextBox 3">
          <a:extLst>
            <a:ext uri="{FF2B5EF4-FFF2-40B4-BE49-F238E27FC236}">
              <a16:creationId xmlns:a16="http://schemas.microsoft.com/office/drawing/2014/main" id="{87059434-2EF0-4FA3-8DE5-3480D17E0D3C}"/>
            </a:ext>
          </a:extLst>
        </xdr:cNvPr>
        <xdr:cNvSpPr txBox="1">
          <a:spLocks noChangeArrowheads="1"/>
        </xdr:cNvSpPr>
      </xdr:nvSpPr>
      <xdr:spPr bwMode="auto">
        <a:xfrm>
          <a:off x="2346325"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962" name="TextBox 3">
          <a:extLst>
            <a:ext uri="{FF2B5EF4-FFF2-40B4-BE49-F238E27FC236}">
              <a16:creationId xmlns:a16="http://schemas.microsoft.com/office/drawing/2014/main" id="{7DB0F422-007A-4CA6-B791-9F12DB70ABCB}"/>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6872"/>
    <xdr:sp macro="" textlink="">
      <xdr:nvSpPr>
        <xdr:cNvPr id="963" name="TextBox 3">
          <a:extLst>
            <a:ext uri="{FF2B5EF4-FFF2-40B4-BE49-F238E27FC236}">
              <a16:creationId xmlns:a16="http://schemas.microsoft.com/office/drawing/2014/main" id="{1AC089E3-01DF-4775-8669-910488A46EF0}"/>
            </a:ext>
          </a:extLst>
        </xdr:cNvPr>
        <xdr:cNvSpPr txBox="1">
          <a:spLocks noChangeArrowheads="1"/>
        </xdr:cNvSpPr>
      </xdr:nvSpPr>
      <xdr:spPr bwMode="auto">
        <a:xfrm>
          <a:off x="2346325"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964" name="TextBox 3">
          <a:extLst>
            <a:ext uri="{FF2B5EF4-FFF2-40B4-BE49-F238E27FC236}">
              <a16:creationId xmlns:a16="http://schemas.microsoft.com/office/drawing/2014/main" id="{E632D3DD-C8C8-4C97-BB7E-C3CD0FD23958}"/>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15922"/>
    <xdr:sp macro="" textlink="">
      <xdr:nvSpPr>
        <xdr:cNvPr id="965" name="TextBox 3">
          <a:extLst>
            <a:ext uri="{FF2B5EF4-FFF2-40B4-BE49-F238E27FC236}">
              <a16:creationId xmlns:a16="http://schemas.microsoft.com/office/drawing/2014/main" id="{83620B75-0BD0-4189-8EC8-8A6494F13F61}"/>
            </a:ext>
          </a:extLst>
        </xdr:cNvPr>
        <xdr:cNvSpPr txBox="1">
          <a:spLocks noChangeArrowheads="1"/>
        </xdr:cNvSpPr>
      </xdr:nvSpPr>
      <xdr:spPr bwMode="auto">
        <a:xfrm>
          <a:off x="2346325"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6872"/>
    <xdr:sp macro="" textlink="">
      <xdr:nvSpPr>
        <xdr:cNvPr id="966" name="TextBox 3">
          <a:extLst>
            <a:ext uri="{FF2B5EF4-FFF2-40B4-BE49-F238E27FC236}">
              <a16:creationId xmlns:a16="http://schemas.microsoft.com/office/drawing/2014/main" id="{B61417F8-53C9-41A6-8F8E-C554FF2B7E4C}"/>
            </a:ext>
          </a:extLst>
        </xdr:cNvPr>
        <xdr:cNvSpPr txBox="1">
          <a:spLocks noChangeArrowheads="1"/>
        </xdr:cNvSpPr>
      </xdr:nvSpPr>
      <xdr:spPr bwMode="auto">
        <a:xfrm>
          <a:off x="2346325"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6872"/>
    <xdr:sp macro="" textlink="">
      <xdr:nvSpPr>
        <xdr:cNvPr id="967" name="TextBox 3">
          <a:extLst>
            <a:ext uri="{FF2B5EF4-FFF2-40B4-BE49-F238E27FC236}">
              <a16:creationId xmlns:a16="http://schemas.microsoft.com/office/drawing/2014/main" id="{AD75C16B-65A2-4DF8-9C53-8979886BAE46}"/>
            </a:ext>
          </a:extLst>
        </xdr:cNvPr>
        <xdr:cNvSpPr txBox="1">
          <a:spLocks noChangeArrowheads="1"/>
        </xdr:cNvSpPr>
      </xdr:nvSpPr>
      <xdr:spPr bwMode="auto">
        <a:xfrm>
          <a:off x="2346325"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968" name="TextBox 3">
          <a:extLst>
            <a:ext uri="{FF2B5EF4-FFF2-40B4-BE49-F238E27FC236}">
              <a16:creationId xmlns:a16="http://schemas.microsoft.com/office/drawing/2014/main" id="{281C80BB-3713-42C1-8D70-E3D7F0520073}"/>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969" name="TextBox 3">
          <a:extLst>
            <a:ext uri="{FF2B5EF4-FFF2-40B4-BE49-F238E27FC236}">
              <a16:creationId xmlns:a16="http://schemas.microsoft.com/office/drawing/2014/main" id="{5E5ADDF5-C95E-40E8-940A-B77683C23E37}"/>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15922"/>
    <xdr:sp macro="" textlink="">
      <xdr:nvSpPr>
        <xdr:cNvPr id="970" name="TextBox 3">
          <a:extLst>
            <a:ext uri="{FF2B5EF4-FFF2-40B4-BE49-F238E27FC236}">
              <a16:creationId xmlns:a16="http://schemas.microsoft.com/office/drawing/2014/main" id="{6BD8041A-CADD-42F6-9DC3-FE9EA146EA36}"/>
            </a:ext>
          </a:extLst>
        </xdr:cNvPr>
        <xdr:cNvSpPr txBox="1">
          <a:spLocks noChangeArrowheads="1"/>
        </xdr:cNvSpPr>
      </xdr:nvSpPr>
      <xdr:spPr bwMode="auto">
        <a:xfrm>
          <a:off x="2346325"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971" name="TextBox 3">
          <a:extLst>
            <a:ext uri="{FF2B5EF4-FFF2-40B4-BE49-F238E27FC236}">
              <a16:creationId xmlns:a16="http://schemas.microsoft.com/office/drawing/2014/main" id="{E1D4C133-3809-47AF-8B69-A73004FEE762}"/>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15922"/>
    <xdr:sp macro="" textlink="">
      <xdr:nvSpPr>
        <xdr:cNvPr id="972" name="TextBox 3">
          <a:extLst>
            <a:ext uri="{FF2B5EF4-FFF2-40B4-BE49-F238E27FC236}">
              <a16:creationId xmlns:a16="http://schemas.microsoft.com/office/drawing/2014/main" id="{27BDAB22-36D0-44C3-B7B3-3DEBF18DE087}"/>
            </a:ext>
          </a:extLst>
        </xdr:cNvPr>
        <xdr:cNvSpPr txBox="1">
          <a:spLocks noChangeArrowheads="1"/>
        </xdr:cNvSpPr>
      </xdr:nvSpPr>
      <xdr:spPr bwMode="auto">
        <a:xfrm>
          <a:off x="2346325"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973" name="TextBox 3">
          <a:extLst>
            <a:ext uri="{FF2B5EF4-FFF2-40B4-BE49-F238E27FC236}">
              <a16:creationId xmlns:a16="http://schemas.microsoft.com/office/drawing/2014/main" id="{404C718B-F0A6-44FE-8318-4B7F8063D892}"/>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974" name="TextBox 3">
          <a:extLst>
            <a:ext uri="{FF2B5EF4-FFF2-40B4-BE49-F238E27FC236}">
              <a16:creationId xmlns:a16="http://schemas.microsoft.com/office/drawing/2014/main" id="{5A63F6E4-B02C-41AD-A63A-65A469EDB925}"/>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15922"/>
    <xdr:sp macro="" textlink="">
      <xdr:nvSpPr>
        <xdr:cNvPr id="975" name="TextBox 3">
          <a:extLst>
            <a:ext uri="{FF2B5EF4-FFF2-40B4-BE49-F238E27FC236}">
              <a16:creationId xmlns:a16="http://schemas.microsoft.com/office/drawing/2014/main" id="{3C2418FF-377F-4F65-BE7B-ED2A064006B0}"/>
            </a:ext>
          </a:extLst>
        </xdr:cNvPr>
        <xdr:cNvSpPr txBox="1">
          <a:spLocks noChangeArrowheads="1"/>
        </xdr:cNvSpPr>
      </xdr:nvSpPr>
      <xdr:spPr bwMode="auto">
        <a:xfrm>
          <a:off x="2346325"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15922"/>
    <xdr:sp macro="" textlink="">
      <xdr:nvSpPr>
        <xdr:cNvPr id="976" name="TextBox 3">
          <a:extLst>
            <a:ext uri="{FF2B5EF4-FFF2-40B4-BE49-F238E27FC236}">
              <a16:creationId xmlns:a16="http://schemas.microsoft.com/office/drawing/2014/main" id="{88192771-350F-45F1-B897-08390DB2CE75}"/>
            </a:ext>
          </a:extLst>
        </xdr:cNvPr>
        <xdr:cNvSpPr txBox="1">
          <a:spLocks noChangeArrowheads="1"/>
        </xdr:cNvSpPr>
      </xdr:nvSpPr>
      <xdr:spPr bwMode="auto">
        <a:xfrm>
          <a:off x="2346325"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977" name="TextBox 3">
          <a:extLst>
            <a:ext uri="{FF2B5EF4-FFF2-40B4-BE49-F238E27FC236}">
              <a16:creationId xmlns:a16="http://schemas.microsoft.com/office/drawing/2014/main" id="{D4DC5425-B713-4B24-84D1-AB3DC684A88D}"/>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978" name="TextBox 3">
          <a:extLst>
            <a:ext uri="{FF2B5EF4-FFF2-40B4-BE49-F238E27FC236}">
              <a16:creationId xmlns:a16="http://schemas.microsoft.com/office/drawing/2014/main" id="{1A13374E-B3FE-4E6F-A56F-98424904F702}"/>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979" name="TextBox 3">
          <a:extLst>
            <a:ext uri="{FF2B5EF4-FFF2-40B4-BE49-F238E27FC236}">
              <a16:creationId xmlns:a16="http://schemas.microsoft.com/office/drawing/2014/main" id="{6F01B96D-0587-4B7C-BFB1-15E820648D67}"/>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77822"/>
    <xdr:sp macro="" textlink="">
      <xdr:nvSpPr>
        <xdr:cNvPr id="980" name="TextBox 3">
          <a:extLst>
            <a:ext uri="{FF2B5EF4-FFF2-40B4-BE49-F238E27FC236}">
              <a16:creationId xmlns:a16="http://schemas.microsoft.com/office/drawing/2014/main" id="{4EBB7E15-B9BF-4395-B086-874F43591834}"/>
            </a:ext>
          </a:extLst>
        </xdr:cNvPr>
        <xdr:cNvSpPr txBox="1">
          <a:spLocks noChangeArrowheads="1"/>
        </xdr:cNvSpPr>
      </xdr:nvSpPr>
      <xdr:spPr bwMode="auto">
        <a:xfrm>
          <a:off x="2346325" y="13068300"/>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981" name="TextBox 3">
          <a:extLst>
            <a:ext uri="{FF2B5EF4-FFF2-40B4-BE49-F238E27FC236}">
              <a16:creationId xmlns:a16="http://schemas.microsoft.com/office/drawing/2014/main" id="{04B07F50-8615-466D-85B1-AA90C31646D5}"/>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982" name="TextBox 3">
          <a:extLst>
            <a:ext uri="{FF2B5EF4-FFF2-40B4-BE49-F238E27FC236}">
              <a16:creationId xmlns:a16="http://schemas.microsoft.com/office/drawing/2014/main" id="{1A98AED0-D982-4836-BCD0-DA4D070F6188}"/>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983" name="TextBox 3">
          <a:extLst>
            <a:ext uri="{FF2B5EF4-FFF2-40B4-BE49-F238E27FC236}">
              <a16:creationId xmlns:a16="http://schemas.microsoft.com/office/drawing/2014/main" id="{5D22CDE0-E36B-450B-98E7-0EEAC6727013}"/>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6872"/>
    <xdr:sp macro="" textlink="">
      <xdr:nvSpPr>
        <xdr:cNvPr id="984" name="TextBox 3">
          <a:extLst>
            <a:ext uri="{FF2B5EF4-FFF2-40B4-BE49-F238E27FC236}">
              <a16:creationId xmlns:a16="http://schemas.microsoft.com/office/drawing/2014/main" id="{1ED5A0F4-2E1D-45BB-B49D-3EEAE4638845}"/>
            </a:ext>
          </a:extLst>
        </xdr:cNvPr>
        <xdr:cNvSpPr txBox="1">
          <a:spLocks noChangeArrowheads="1"/>
        </xdr:cNvSpPr>
      </xdr:nvSpPr>
      <xdr:spPr bwMode="auto">
        <a:xfrm>
          <a:off x="2346325"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77822"/>
    <xdr:sp macro="" textlink="">
      <xdr:nvSpPr>
        <xdr:cNvPr id="985" name="TextBox 3">
          <a:extLst>
            <a:ext uri="{FF2B5EF4-FFF2-40B4-BE49-F238E27FC236}">
              <a16:creationId xmlns:a16="http://schemas.microsoft.com/office/drawing/2014/main" id="{B7AEBA69-5958-4B9F-9533-0E44A10538F9}"/>
            </a:ext>
          </a:extLst>
        </xdr:cNvPr>
        <xdr:cNvSpPr txBox="1">
          <a:spLocks noChangeArrowheads="1"/>
        </xdr:cNvSpPr>
      </xdr:nvSpPr>
      <xdr:spPr bwMode="auto">
        <a:xfrm>
          <a:off x="2346325" y="13068300"/>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986" name="TextBox 3">
          <a:extLst>
            <a:ext uri="{FF2B5EF4-FFF2-40B4-BE49-F238E27FC236}">
              <a16:creationId xmlns:a16="http://schemas.microsoft.com/office/drawing/2014/main" id="{2F68B7B7-797F-4248-985B-A99E2035BC6B}"/>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987" name="TextBox 3">
          <a:extLst>
            <a:ext uri="{FF2B5EF4-FFF2-40B4-BE49-F238E27FC236}">
              <a16:creationId xmlns:a16="http://schemas.microsoft.com/office/drawing/2014/main" id="{7DFA9E1A-9E22-4F7D-A681-0D45E2A527B0}"/>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988" name="TextBox 3">
          <a:extLst>
            <a:ext uri="{FF2B5EF4-FFF2-40B4-BE49-F238E27FC236}">
              <a16:creationId xmlns:a16="http://schemas.microsoft.com/office/drawing/2014/main" id="{1C5EF1DE-27BE-4892-9C03-52D14FF27DF3}"/>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989" name="TextBox 3">
          <a:extLst>
            <a:ext uri="{FF2B5EF4-FFF2-40B4-BE49-F238E27FC236}">
              <a16:creationId xmlns:a16="http://schemas.microsoft.com/office/drawing/2014/main" id="{0CF09BFB-3591-45A6-AB81-A193648C6AA0}"/>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15922"/>
    <xdr:sp macro="" textlink="">
      <xdr:nvSpPr>
        <xdr:cNvPr id="990" name="TextBox 3">
          <a:extLst>
            <a:ext uri="{FF2B5EF4-FFF2-40B4-BE49-F238E27FC236}">
              <a16:creationId xmlns:a16="http://schemas.microsoft.com/office/drawing/2014/main" id="{AFD58968-0755-4509-93ED-39304FD4A35B}"/>
            </a:ext>
          </a:extLst>
        </xdr:cNvPr>
        <xdr:cNvSpPr txBox="1">
          <a:spLocks noChangeArrowheads="1"/>
        </xdr:cNvSpPr>
      </xdr:nvSpPr>
      <xdr:spPr bwMode="auto">
        <a:xfrm>
          <a:off x="2346325"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991" name="TextBox 3">
          <a:extLst>
            <a:ext uri="{FF2B5EF4-FFF2-40B4-BE49-F238E27FC236}">
              <a16:creationId xmlns:a16="http://schemas.microsoft.com/office/drawing/2014/main" id="{2DA07D64-D7F9-4B12-ACEA-D9C1908FD96F}"/>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15922"/>
    <xdr:sp macro="" textlink="">
      <xdr:nvSpPr>
        <xdr:cNvPr id="992" name="TextBox 3">
          <a:extLst>
            <a:ext uri="{FF2B5EF4-FFF2-40B4-BE49-F238E27FC236}">
              <a16:creationId xmlns:a16="http://schemas.microsoft.com/office/drawing/2014/main" id="{34AE4D7C-FC87-4810-93A1-106BA9ADC330}"/>
            </a:ext>
          </a:extLst>
        </xdr:cNvPr>
        <xdr:cNvSpPr txBox="1">
          <a:spLocks noChangeArrowheads="1"/>
        </xdr:cNvSpPr>
      </xdr:nvSpPr>
      <xdr:spPr bwMode="auto">
        <a:xfrm>
          <a:off x="2346325"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993" name="TextBox 3">
          <a:extLst>
            <a:ext uri="{FF2B5EF4-FFF2-40B4-BE49-F238E27FC236}">
              <a16:creationId xmlns:a16="http://schemas.microsoft.com/office/drawing/2014/main" id="{94DA790E-C5B0-4D29-B988-C1C3B5A8F8C7}"/>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994" name="TextBox 3">
          <a:extLst>
            <a:ext uri="{FF2B5EF4-FFF2-40B4-BE49-F238E27FC236}">
              <a16:creationId xmlns:a16="http://schemas.microsoft.com/office/drawing/2014/main" id="{DB8A33BD-9EED-444E-BBCE-4B94528C4BBE}"/>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995" name="TextBox 3">
          <a:extLst>
            <a:ext uri="{FF2B5EF4-FFF2-40B4-BE49-F238E27FC236}">
              <a16:creationId xmlns:a16="http://schemas.microsoft.com/office/drawing/2014/main" id="{4A01C0A2-BB1F-4D78-BEE7-3A55DB2D39C2}"/>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71472"/>
    <xdr:sp macro="" textlink="">
      <xdr:nvSpPr>
        <xdr:cNvPr id="996" name="TextBox 3">
          <a:extLst>
            <a:ext uri="{FF2B5EF4-FFF2-40B4-BE49-F238E27FC236}">
              <a16:creationId xmlns:a16="http://schemas.microsoft.com/office/drawing/2014/main" id="{970A7C2D-B59C-450C-9D56-4EC42C76D645}"/>
            </a:ext>
          </a:extLst>
        </xdr:cNvPr>
        <xdr:cNvSpPr txBox="1">
          <a:spLocks noChangeArrowheads="1"/>
        </xdr:cNvSpPr>
      </xdr:nvSpPr>
      <xdr:spPr bwMode="auto">
        <a:xfrm>
          <a:off x="2346325" y="13068300"/>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997" name="TextBox 3">
          <a:extLst>
            <a:ext uri="{FF2B5EF4-FFF2-40B4-BE49-F238E27FC236}">
              <a16:creationId xmlns:a16="http://schemas.microsoft.com/office/drawing/2014/main" id="{4D187998-F15F-4CB6-A965-9E29B73D5539}"/>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998" name="TextBox 3">
          <a:extLst>
            <a:ext uri="{FF2B5EF4-FFF2-40B4-BE49-F238E27FC236}">
              <a16:creationId xmlns:a16="http://schemas.microsoft.com/office/drawing/2014/main" id="{8E732518-374A-41B7-B460-762C9D7750A4}"/>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77822"/>
    <xdr:sp macro="" textlink="">
      <xdr:nvSpPr>
        <xdr:cNvPr id="999" name="TextBox 3">
          <a:extLst>
            <a:ext uri="{FF2B5EF4-FFF2-40B4-BE49-F238E27FC236}">
              <a16:creationId xmlns:a16="http://schemas.microsoft.com/office/drawing/2014/main" id="{B80A9DE0-BA9A-44AC-B16D-1EEA225D07E9}"/>
            </a:ext>
          </a:extLst>
        </xdr:cNvPr>
        <xdr:cNvSpPr txBox="1">
          <a:spLocks noChangeArrowheads="1"/>
        </xdr:cNvSpPr>
      </xdr:nvSpPr>
      <xdr:spPr bwMode="auto">
        <a:xfrm>
          <a:off x="2346325" y="13068300"/>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1000" name="TextBox 3">
          <a:extLst>
            <a:ext uri="{FF2B5EF4-FFF2-40B4-BE49-F238E27FC236}">
              <a16:creationId xmlns:a16="http://schemas.microsoft.com/office/drawing/2014/main" id="{41EB0F85-29C0-4E8C-9882-0E7BA01E2D9C}"/>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001" name="TextBox 3">
          <a:extLst>
            <a:ext uri="{FF2B5EF4-FFF2-40B4-BE49-F238E27FC236}">
              <a16:creationId xmlns:a16="http://schemas.microsoft.com/office/drawing/2014/main" id="{101D1829-8150-4789-B655-FB7DF0CBDEA0}"/>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6872"/>
    <xdr:sp macro="" textlink="">
      <xdr:nvSpPr>
        <xdr:cNvPr id="1002" name="TextBox 3">
          <a:extLst>
            <a:ext uri="{FF2B5EF4-FFF2-40B4-BE49-F238E27FC236}">
              <a16:creationId xmlns:a16="http://schemas.microsoft.com/office/drawing/2014/main" id="{C5F78336-520B-4D02-8E75-8F25CAD02614}"/>
            </a:ext>
          </a:extLst>
        </xdr:cNvPr>
        <xdr:cNvSpPr txBox="1">
          <a:spLocks noChangeArrowheads="1"/>
        </xdr:cNvSpPr>
      </xdr:nvSpPr>
      <xdr:spPr bwMode="auto">
        <a:xfrm>
          <a:off x="2346325"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77822"/>
    <xdr:sp macro="" textlink="">
      <xdr:nvSpPr>
        <xdr:cNvPr id="1003" name="TextBox 3">
          <a:extLst>
            <a:ext uri="{FF2B5EF4-FFF2-40B4-BE49-F238E27FC236}">
              <a16:creationId xmlns:a16="http://schemas.microsoft.com/office/drawing/2014/main" id="{A425C307-8A74-43BC-8C65-E9F728DCBF14}"/>
            </a:ext>
          </a:extLst>
        </xdr:cNvPr>
        <xdr:cNvSpPr txBox="1">
          <a:spLocks noChangeArrowheads="1"/>
        </xdr:cNvSpPr>
      </xdr:nvSpPr>
      <xdr:spPr bwMode="auto">
        <a:xfrm>
          <a:off x="2346325" y="13068300"/>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71472"/>
    <xdr:sp macro="" textlink="">
      <xdr:nvSpPr>
        <xdr:cNvPr id="1004" name="TextBox 3">
          <a:extLst>
            <a:ext uri="{FF2B5EF4-FFF2-40B4-BE49-F238E27FC236}">
              <a16:creationId xmlns:a16="http://schemas.microsoft.com/office/drawing/2014/main" id="{96A85BC5-4C2C-49AB-B03B-D342CBD0BBAC}"/>
            </a:ext>
          </a:extLst>
        </xdr:cNvPr>
        <xdr:cNvSpPr txBox="1">
          <a:spLocks noChangeArrowheads="1"/>
        </xdr:cNvSpPr>
      </xdr:nvSpPr>
      <xdr:spPr bwMode="auto">
        <a:xfrm>
          <a:off x="2346325" y="13068300"/>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77822"/>
    <xdr:sp macro="" textlink="">
      <xdr:nvSpPr>
        <xdr:cNvPr id="1005" name="TextBox 3">
          <a:extLst>
            <a:ext uri="{FF2B5EF4-FFF2-40B4-BE49-F238E27FC236}">
              <a16:creationId xmlns:a16="http://schemas.microsoft.com/office/drawing/2014/main" id="{AA662D2C-D7B6-463A-9DA7-BBF892CB8A8C}"/>
            </a:ext>
          </a:extLst>
        </xdr:cNvPr>
        <xdr:cNvSpPr txBox="1">
          <a:spLocks noChangeArrowheads="1"/>
        </xdr:cNvSpPr>
      </xdr:nvSpPr>
      <xdr:spPr bwMode="auto">
        <a:xfrm>
          <a:off x="2346325" y="13068300"/>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71472"/>
    <xdr:sp macro="" textlink="">
      <xdr:nvSpPr>
        <xdr:cNvPr id="1006" name="TextBox 3">
          <a:extLst>
            <a:ext uri="{FF2B5EF4-FFF2-40B4-BE49-F238E27FC236}">
              <a16:creationId xmlns:a16="http://schemas.microsoft.com/office/drawing/2014/main" id="{9E68FB24-DF2D-410C-9E05-C2BB113B5CB4}"/>
            </a:ext>
          </a:extLst>
        </xdr:cNvPr>
        <xdr:cNvSpPr txBox="1">
          <a:spLocks noChangeArrowheads="1"/>
        </xdr:cNvSpPr>
      </xdr:nvSpPr>
      <xdr:spPr bwMode="auto">
        <a:xfrm>
          <a:off x="2346325" y="13068300"/>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71472"/>
    <xdr:sp macro="" textlink="">
      <xdr:nvSpPr>
        <xdr:cNvPr id="1007" name="TextBox 3">
          <a:extLst>
            <a:ext uri="{FF2B5EF4-FFF2-40B4-BE49-F238E27FC236}">
              <a16:creationId xmlns:a16="http://schemas.microsoft.com/office/drawing/2014/main" id="{5B1DC417-9EA1-46C3-AFC0-892EAD267719}"/>
            </a:ext>
          </a:extLst>
        </xdr:cNvPr>
        <xdr:cNvSpPr txBox="1">
          <a:spLocks noChangeArrowheads="1"/>
        </xdr:cNvSpPr>
      </xdr:nvSpPr>
      <xdr:spPr bwMode="auto">
        <a:xfrm>
          <a:off x="2346325" y="13068300"/>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71472"/>
    <xdr:sp macro="" textlink="">
      <xdr:nvSpPr>
        <xdr:cNvPr id="1008" name="TextBox 3">
          <a:extLst>
            <a:ext uri="{FF2B5EF4-FFF2-40B4-BE49-F238E27FC236}">
              <a16:creationId xmlns:a16="http://schemas.microsoft.com/office/drawing/2014/main" id="{D8639C14-3C54-49EC-82C6-36BE2310164A}"/>
            </a:ext>
          </a:extLst>
        </xdr:cNvPr>
        <xdr:cNvSpPr txBox="1">
          <a:spLocks noChangeArrowheads="1"/>
        </xdr:cNvSpPr>
      </xdr:nvSpPr>
      <xdr:spPr bwMode="auto">
        <a:xfrm>
          <a:off x="2346325" y="13068300"/>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009" name="TextBox 3">
          <a:extLst>
            <a:ext uri="{FF2B5EF4-FFF2-40B4-BE49-F238E27FC236}">
              <a16:creationId xmlns:a16="http://schemas.microsoft.com/office/drawing/2014/main" id="{451B5668-9011-4864-A97B-DC1DF547FF76}"/>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010" name="TextBox 3">
          <a:extLst>
            <a:ext uri="{FF2B5EF4-FFF2-40B4-BE49-F238E27FC236}">
              <a16:creationId xmlns:a16="http://schemas.microsoft.com/office/drawing/2014/main" id="{DAA75B26-9A72-4FC6-BBF4-B7B5CDCC99F7}"/>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71472"/>
    <xdr:sp macro="" textlink="">
      <xdr:nvSpPr>
        <xdr:cNvPr id="1011" name="TextBox 3">
          <a:extLst>
            <a:ext uri="{FF2B5EF4-FFF2-40B4-BE49-F238E27FC236}">
              <a16:creationId xmlns:a16="http://schemas.microsoft.com/office/drawing/2014/main" id="{7F37FCE2-109D-40BB-9DB3-5B1DC8C21782}"/>
            </a:ext>
          </a:extLst>
        </xdr:cNvPr>
        <xdr:cNvSpPr txBox="1">
          <a:spLocks noChangeArrowheads="1"/>
        </xdr:cNvSpPr>
      </xdr:nvSpPr>
      <xdr:spPr bwMode="auto">
        <a:xfrm>
          <a:off x="2346325" y="13068300"/>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71472"/>
    <xdr:sp macro="" textlink="">
      <xdr:nvSpPr>
        <xdr:cNvPr id="1012" name="TextBox 3">
          <a:extLst>
            <a:ext uri="{FF2B5EF4-FFF2-40B4-BE49-F238E27FC236}">
              <a16:creationId xmlns:a16="http://schemas.microsoft.com/office/drawing/2014/main" id="{BD66166B-353A-42BE-AB8D-5069A128F418}"/>
            </a:ext>
          </a:extLst>
        </xdr:cNvPr>
        <xdr:cNvSpPr txBox="1">
          <a:spLocks noChangeArrowheads="1"/>
        </xdr:cNvSpPr>
      </xdr:nvSpPr>
      <xdr:spPr bwMode="auto">
        <a:xfrm>
          <a:off x="2346325" y="13068300"/>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013" name="TextBox 3">
          <a:extLst>
            <a:ext uri="{FF2B5EF4-FFF2-40B4-BE49-F238E27FC236}">
              <a16:creationId xmlns:a16="http://schemas.microsoft.com/office/drawing/2014/main" id="{7DC5574E-26EA-4AE0-AEBE-4357061E29CB}"/>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77822"/>
    <xdr:sp macro="" textlink="">
      <xdr:nvSpPr>
        <xdr:cNvPr id="1014" name="TextBox 3">
          <a:extLst>
            <a:ext uri="{FF2B5EF4-FFF2-40B4-BE49-F238E27FC236}">
              <a16:creationId xmlns:a16="http://schemas.microsoft.com/office/drawing/2014/main" id="{D8347373-C7B3-4DBE-B634-A65C6446ADE0}"/>
            </a:ext>
          </a:extLst>
        </xdr:cNvPr>
        <xdr:cNvSpPr txBox="1">
          <a:spLocks noChangeArrowheads="1"/>
        </xdr:cNvSpPr>
      </xdr:nvSpPr>
      <xdr:spPr bwMode="auto">
        <a:xfrm>
          <a:off x="2346325" y="13068300"/>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015" name="TextBox 3">
          <a:extLst>
            <a:ext uri="{FF2B5EF4-FFF2-40B4-BE49-F238E27FC236}">
              <a16:creationId xmlns:a16="http://schemas.microsoft.com/office/drawing/2014/main" id="{22538217-8609-4083-A138-503C8A833C18}"/>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77822"/>
    <xdr:sp macro="" textlink="">
      <xdr:nvSpPr>
        <xdr:cNvPr id="1016" name="TextBox 3">
          <a:extLst>
            <a:ext uri="{FF2B5EF4-FFF2-40B4-BE49-F238E27FC236}">
              <a16:creationId xmlns:a16="http://schemas.microsoft.com/office/drawing/2014/main" id="{2E062D39-EA7F-4CAE-9B6A-5993094CDABD}"/>
            </a:ext>
          </a:extLst>
        </xdr:cNvPr>
        <xdr:cNvSpPr txBox="1">
          <a:spLocks noChangeArrowheads="1"/>
        </xdr:cNvSpPr>
      </xdr:nvSpPr>
      <xdr:spPr bwMode="auto">
        <a:xfrm>
          <a:off x="2346325" y="13068300"/>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017" name="TextBox 3">
          <a:extLst>
            <a:ext uri="{FF2B5EF4-FFF2-40B4-BE49-F238E27FC236}">
              <a16:creationId xmlns:a16="http://schemas.microsoft.com/office/drawing/2014/main" id="{C7974BDE-EEC1-42A3-9162-E76F52426157}"/>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77822"/>
    <xdr:sp macro="" textlink="">
      <xdr:nvSpPr>
        <xdr:cNvPr id="1018" name="TextBox 3">
          <a:extLst>
            <a:ext uri="{FF2B5EF4-FFF2-40B4-BE49-F238E27FC236}">
              <a16:creationId xmlns:a16="http://schemas.microsoft.com/office/drawing/2014/main" id="{BE0628A4-4B26-40BF-8EEC-98453C1E7205}"/>
            </a:ext>
          </a:extLst>
        </xdr:cNvPr>
        <xdr:cNvSpPr txBox="1">
          <a:spLocks noChangeArrowheads="1"/>
        </xdr:cNvSpPr>
      </xdr:nvSpPr>
      <xdr:spPr bwMode="auto">
        <a:xfrm>
          <a:off x="2346325" y="13068300"/>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019" name="TextBox 3">
          <a:extLst>
            <a:ext uri="{FF2B5EF4-FFF2-40B4-BE49-F238E27FC236}">
              <a16:creationId xmlns:a16="http://schemas.microsoft.com/office/drawing/2014/main" id="{AAF4CA66-A117-4B43-B10E-814B39004906}"/>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1020" name="TextBox 3">
          <a:extLst>
            <a:ext uri="{FF2B5EF4-FFF2-40B4-BE49-F238E27FC236}">
              <a16:creationId xmlns:a16="http://schemas.microsoft.com/office/drawing/2014/main" id="{1CF7A7B7-AF82-4EFD-87C3-4C6FA850098D}"/>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021" name="TextBox 3">
          <a:extLst>
            <a:ext uri="{FF2B5EF4-FFF2-40B4-BE49-F238E27FC236}">
              <a16:creationId xmlns:a16="http://schemas.microsoft.com/office/drawing/2014/main" id="{73D126A2-2323-4580-8CB0-3A9000EF3580}"/>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022" name="TextBox 3">
          <a:extLst>
            <a:ext uri="{FF2B5EF4-FFF2-40B4-BE49-F238E27FC236}">
              <a16:creationId xmlns:a16="http://schemas.microsoft.com/office/drawing/2014/main" id="{8FD02D82-B544-4BCA-8A4E-BD1AAE8FDB6A}"/>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023" name="TextBox 3">
          <a:extLst>
            <a:ext uri="{FF2B5EF4-FFF2-40B4-BE49-F238E27FC236}">
              <a16:creationId xmlns:a16="http://schemas.microsoft.com/office/drawing/2014/main" id="{81BC21E6-F111-4CFD-833F-B437777759F7}"/>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6872"/>
    <xdr:sp macro="" textlink="">
      <xdr:nvSpPr>
        <xdr:cNvPr id="1024" name="TextBox 3">
          <a:extLst>
            <a:ext uri="{FF2B5EF4-FFF2-40B4-BE49-F238E27FC236}">
              <a16:creationId xmlns:a16="http://schemas.microsoft.com/office/drawing/2014/main" id="{7C8A112C-34DB-4AF4-8AE5-C1D507002DF0}"/>
            </a:ext>
          </a:extLst>
        </xdr:cNvPr>
        <xdr:cNvSpPr txBox="1">
          <a:spLocks noChangeArrowheads="1"/>
        </xdr:cNvSpPr>
      </xdr:nvSpPr>
      <xdr:spPr bwMode="auto">
        <a:xfrm>
          <a:off x="2346325"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1025" name="TextBox 3">
          <a:extLst>
            <a:ext uri="{FF2B5EF4-FFF2-40B4-BE49-F238E27FC236}">
              <a16:creationId xmlns:a16="http://schemas.microsoft.com/office/drawing/2014/main" id="{3B907C9B-ABF1-4C35-9BE4-C16DB411F1BA}"/>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026" name="TextBox 3">
          <a:extLst>
            <a:ext uri="{FF2B5EF4-FFF2-40B4-BE49-F238E27FC236}">
              <a16:creationId xmlns:a16="http://schemas.microsoft.com/office/drawing/2014/main" id="{9BC2B03A-89DA-41F6-9A3D-8B1DCCE40865}"/>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7672"/>
    <xdr:sp macro="" textlink="">
      <xdr:nvSpPr>
        <xdr:cNvPr id="1027" name="TextBox 3">
          <a:extLst>
            <a:ext uri="{FF2B5EF4-FFF2-40B4-BE49-F238E27FC236}">
              <a16:creationId xmlns:a16="http://schemas.microsoft.com/office/drawing/2014/main" id="{92AE0520-B4A8-456C-8E52-0079D7ED2261}"/>
            </a:ext>
          </a:extLst>
        </xdr:cNvPr>
        <xdr:cNvSpPr txBox="1">
          <a:spLocks noChangeArrowheads="1"/>
        </xdr:cNvSpPr>
      </xdr:nvSpPr>
      <xdr:spPr bwMode="auto">
        <a:xfrm>
          <a:off x="2346325" y="13068300"/>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028" name="TextBox 3">
          <a:extLst>
            <a:ext uri="{FF2B5EF4-FFF2-40B4-BE49-F238E27FC236}">
              <a16:creationId xmlns:a16="http://schemas.microsoft.com/office/drawing/2014/main" id="{91AC5C7E-E1EA-4284-A93D-153BC9FED5A5}"/>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7672"/>
    <xdr:sp macro="" textlink="">
      <xdr:nvSpPr>
        <xdr:cNvPr id="1029" name="TextBox 3">
          <a:extLst>
            <a:ext uri="{FF2B5EF4-FFF2-40B4-BE49-F238E27FC236}">
              <a16:creationId xmlns:a16="http://schemas.microsoft.com/office/drawing/2014/main" id="{F3111D25-780E-4AAF-959D-1579C380F3E2}"/>
            </a:ext>
          </a:extLst>
        </xdr:cNvPr>
        <xdr:cNvSpPr txBox="1">
          <a:spLocks noChangeArrowheads="1"/>
        </xdr:cNvSpPr>
      </xdr:nvSpPr>
      <xdr:spPr bwMode="auto">
        <a:xfrm>
          <a:off x="2346325" y="13068300"/>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1030" name="TextBox 3">
          <a:extLst>
            <a:ext uri="{FF2B5EF4-FFF2-40B4-BE49-F238E27FC236}">
              <a16:creationId xmlns:a16="http://schemas.microsoft.com/office/drawing/2014/main" id="{B4C552C5-6370-4D85-8B52-1E4BEE759F2C}"/>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031" name="TextBox 3">
          <a:extLst>
            <a:ext uri="{FF2B5EF4-FFF2-40B4-BE49-F238E27FC236}">
              <a16:creationId xmlns:a16="http://schemas.microsoft.com/office/drawing/2014/main" id="{D475BAEB-7C71-481B-9DD4-0C99B9A9F5C5}"/>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1032" name="TextBox 3">
          <a:extLst>
            <a:ext uri="{FF2B5EF4-FFF2-40B4-BE49-F238E27FC236}">
              <a16:creationId xmlns:a16="http://schemas.microsoft.com/office/drawing/2014/main" id="{7361B0A2-0692-4AC6-9FB0-3BEA2BC113FC}"/>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033" name="TextBox 3">
          <a:extLst>
            <a:ext uri="{FF2B5EF4-FFF2-40B4-BE49-F238E27FC236}">
              <a16:creationId xmlns:a16="http://schemas.microsoft.com/office/drawing/2014/main" id="{AE708F2F-F3A8-4874-AF48-18799D69B425}"/>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1034" name="TextBox 3">
          <a:extLst>
            <a:ext uri="{FF2B5EF4-FFF2-40B4-BE49-F238E27FC236}">
              <a16:creationId xmlns:a16="http://schemas.microsoft.com/office/drawing/2014/main" id="{485D2147-35F7-4297-8750-A98F6AEF70D3}"/>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1035" name="TextBox 3">
          <a:extLst>
            <a:ext uri="{FF2B5EF4-FFF2-40B4-BE49-F238E27FC236}">
              <a16:creationId xmlns:a16="http://schemas.microsoft.com/office/drawing/2014/main" id="{C5181FBF-B6B7-4AB6-89EB-64F83B29224F}"/>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1036" name="TextBox 3">
          <a:extLst>
            <a:ext uri="{FF2B5EF4-FFF2-40B4-BE49-F238E27FC236}">
              <a16:creationId xmlns:a16="http://schemas.microsoft.com/office/drawing/2014/main" id="{C3BA2844-303F-4AA6-ACD9-506F068EF45F}"/>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1037" name="TextBox 3">
          <a:extLst>
            <a:ext uri="{FF2B5EF4-FFF2-40B4-BE49-F238E27FC236}">
              <a16:creationId xmlns:a16="http://schemas.microsoft.com/office/drawing/2014/main" id="{4E1F2CAA-7E9A-44E6-AAF9-C5B3F9B6CECB}"/>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1038" name="TextBox 3">
          <a:extLst>
            <a:ext uri="{FF2B5EF4-FFF2-40B4-BE49-F238E27FC236}">
              <a16:creationId xmlns:a16="http://schemas.microsoft.com/office/drawing/2014/main" id="{172DBFAB-A310-47B6-ABA7-57C65B0D26E2}"/>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039" name="TextBox 3">
          <a:extLst>
            <a:ext uri="{FF2B5EF4-FFF2-40B4-BE49-F238E27FC236}">
              <a16:creationId xmlns:a16="http://schemas.microsoft.com/office/drawing/2014/main" id="{118A4D7D-21E1-4BE7-BE8D-72CD94899EB2}"/>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1040" name="TextBox 3">
          <a:extLst>
            <a:ext uri="{FF2B5EF4-FFF2-40B4-BE49-F238E27FC236}">
              <a16:creationId xmlns:a16="http://schemas.microsoft.com/office/drawing/2014/main" id="{3FF10FA7-92CC-4BAC-8D89-AD3242DF3E24}"/>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1041" name="TextBox 3">
          <a:extLst>
            <a:ext uri="{FF2B5EF4-FFF2-40B4-BE49-F238E27FC236}">
              <a16:creationId xmlns:a16="http://schemas.microsoft.com/office/drawing/2014/main" id="{32514120-175B-4380-9F60-D1E9CA86E1E1}"/>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1042" name="TextBox 3">
          <a:extLst>
            <a:ext uri="{FF2B5EF4-FFF2-40B4-BE49-F238E27FC236}">
              <a16:creationId xmlns:a16="http://schemas.microsoft.com/office/drawing/2014/main" id="{0858289D-9CA8-4226-B11E-E81BC6EAE0F0}"/>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1043" name="TextBox 3">
          <a:extLst>
            <a:ext uri="{FF2B5EF4-FFF2-40B4-BE49-F238E27FC236}">
              <a16:creationId xmlns:a16="http://schemas.microsoft.com/office/drawing/2014/main" id="{B07E3FF4-84FB-4749-B854-143062039EAE}"/>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044" name="TextBox 3">
          <a:extLst>
            <a:ext uri="{FF2B5EF4-FFF2-40B4-BE49-F238E27FC236}">
              <a16:creationId xmlns:a16="http://schemas.microsoft.com/office/drawing/2014/main" id="{0873CE16-28AC-4F2A-9C01-71C011746C25}"/>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1045" name="TextBox 3">
          <a:extLst>
            <a:ext uri="{FF2B5EF4-FFF2-40B4-BE49-F238E27FC236}">
              <a16:creationId xmlns:a16="http://schemas.microsoft.com/office/drawing/2014/main" id="{493117F6-B554-4E1E-B657-A7359A3040B5}"/>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046" name="TextBox 3">
          <a:extLst>
            <a:ext uri="{FF2B5EF4-FFF2-40B4-BE49-F238E27FC236}">
              <a16:creationId xmlns:a16="http://schemas.microsoft.com/office/drawing/2014/main" id="{895013E2-8A7E-4358-AE54-6DB0B5C7BE9A}"/>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1047" name="TextBox 3">
          <a:extLst>
            <a:ext uri="{FF2B5EF4-FFF2-40B4-BE49-F238E27FC236}">
              <a16:creationId xmlns:a16="http://schemas.microsoft.com/office/drawing/2014/main" id="{D349374E-17A7-4A0C-8499-E98C01B49D93}"/>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048" name="TextBox 3">
          <a:extLst>
            <a:ext uri="{FF2B5EF4-FFF2-40B4-BE49-F238E27FC236}">
              <a16:creationId xmlns:a16="http://schemas.microsoft.com/office/drawing/2014/main" id="{EBBD4CB2-D851-4CD9-A98D-DCCFA5B6BFBB}"/>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049" name="TextBox 3">
          <a:extLst>
            <a:ext uri="{FF2B5EF4-FFF2-40B4-BE49-F238E27FC236}">
              <a16:creationId xmlns:a16="http://schemas.microsoft.com/office/drawing/2014/main" id="{BC9FA043-78B0-4398-A753-53248FDAA8A1}"/>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60372"/>
    <xdr:sp macro="" textlink="">
      <xdr:nvSpPr>
        <xdr:cNvPr id="1050" name="TextBox 3">
          <a:extLst>
            <a:ext uri="{FF2B5EF4-FFF2-40B4-BE49-F238E27FC236}">
              <a16:creationId xmlns:a16="http://schemas.microsoft.com/office/drawing/2014/main" id="{5ADA492D-E95E-48EC-9E99-88E5D7645D7E}"/>
            </a:ext>
          </a:extLst>
        </xdr:cNvPr>
        <xdr:cNvSpPr txBox="1">
          <a:spLocks noChangeArrowheads="1"/>
        </xdr:cNvSpPr>
      </xdr:nvSpPr>
      <xdr:spPr bwMode="auto">
        <a:xfrm>
          <a:off x="2346325"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51" name="Text Box 22">
          <a:extLst>
            <a:ext uri="{FF2B5EF4-FFF2-40B4-BE49-F238E27FC236}">
              <a16:creationId xmlns:a16="http://schemas.microsoft.com/office/drawing/2014/main" id="{609417B5-9260-4D88-BB57-F7A6C9DE351D}"/>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52" name="Text Box 23">
          <a:extLst>
            <a:ext uri="{FF2B5EF4-FFF2-40B4-BE49-F238E27FC236}">
              <a16:creationId xmlns:a16="http://schemas.microsoft.com/office/drawing/2014/main" id="{C766BCE4-D0CE-4798-A2C6-605914EC7843}"/>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53" name="Text Box 24">
          <a:extLst>
            <a:ext uri="{FF2B5EF4-FFF2-40B4-BE49-F238E27FC236}">
              <a16:creationId xmlns:a16="http://schemas.microsoft.com/office/drawing/2014/main" id="{11C68845-AF4E-4E32-90C1-F4D0190E31CA}"/>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54" name="Text Box 25">
          <a:extLst>
            <a:ext uri="{FF2B5EF4-FFF2-40B4-BE49-F238E27FC236}">
              <a16:creationId xmlns:a16="http://schemas.microsoft.com/office/drawing/2014/main" id="{2AB0EDE0-F0B0-4FFF-AC2F-4FAB66D472F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55" name="Text Box 26">
          <a:extLst>
            <a:ext uri="{FF2B5EF4-FFF2-40B4-BE49-F238E27FC236}">
              <a16:creationId xmlns:a16="http://schemas.microsoft.com/office/drawing/2014/main" id="{87C354CB-E836-40A5-A4D7-35C6446F220A}"/>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56" name="Text Box 27">
          <a:extLst>
            <a:ext uri="{FF2B5EF4-FFF2-40B4-BE49-F238E27FC236}">
              <a16:creationId xmlns:a16="http://schemas.microsoft.com/office/drawing/2014/main" id="{9DC36143-C197-46BA-875E-82FA937D95A4}"/>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57" name="Text Box 28">
          <a:extLst>
            <a:ext uri="{FF2B5EF4-FFF2-40B4-BE49-F238E27FC236}">
              <a16:creationId xmlns:a16="http://schemas.microsoft.com/office/drawing/2014/main" id="{8AB28A73-C95D-432C-ADDF-B000B9CBCA5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58" name="Text Box 29">
          <a:extLst>
            <a:ext uri="{FF2B5EF4-FFF2-40B4-BE49-F238E27FC236}">
              <a16:creationId xmlns:a16="http://schemas.microsoft.com/office/drawing/2014/main" id="{ECED19D2-3BE5-4E33-8F6F-C808B7FCEF3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59" name="Text Box 14">
          <a:extLst>
            <a:ext uri="{FF2B5EF4-FFF2-40B4-BE49-F238E27FC236}">
              <a16:creationId xmlns:a16="http://schemas.microsoft.com/office/drawing/2014/main" id="{A2E49502-7719-444B-8C7B-B8581250270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60" name="Text Box 15">
          <a:extLst>
            <a:ext uri="{FF2B5EF4-FFF2-40B4-BE49-F238E27FC236}">
              <a16:creationId xmlns:a16="http://schemas.microsoft.com/office/drawing/2014/main" id="{6D426946-BFF9-4FF2-9E5A-8CB877F368AA}"/>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61" name="Text Box 16">
          <a:extLst>
            <a:ext uri="{FF2B5EF4-FFF2-40B4-BE49-F238E27FC236}">
              <a16:creationId xmlns:a16="http://schemas.microsoft.com/office/drawing/2014/main" id="{117A84A8-28D4-4558-82BD-6571887ED22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62" name="Text Box 17">
          <a:extLst>
            <a:ext uri="{FF2B5EF4-FFF2-40B4-BE49-F238E27FC236}">
              <a16:creationId xmlns:a16="http://schemas.microsoft.com/office/drawing/2014/main" id="{D433C311-057D-4F82-AD2C-B78C1CFF8350}"/>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63" name="Text Box 18">
          <a:extLst>
            <a:ext uri="{FF2B5EF4-FFF2-40B4-BE49-F238E27FC236}">
              <a16:creationId xmlns:a16="http://schemas.microsoft.com/office/drawing/2014/main" id="{B5F2BC1E-9FCF-4F26-BCC7-A346CEB56E3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64" name="Text Box 19">
          <a:extLst>
            <a:ext uri="{FF2B5EF4-FFF2-40B4-BE49-F238E27FC236}">
              <a16:creationId xmlns:a16="http://schemas.microsoft.com/office/drawing/2014/main" id="{AA839D8B-FA35-4E1D-882D-878DB394B4B1}"/>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65" name="Text Box 20">
          <a:extLst>
            <a:ext uri="{FF2B5EF4-FFF2-40B4-BE49-F238E27FC236}">
              <a16:creationId xmlns:a16="http://schemas.microsoft.com/office/drawing/2014/main" id="{4EB6A79F-3DE1-41ED-A001-C5404E18A1C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66" name="Text Box 21">
          <a:extLst>
            <a:ext uri="{FF2B5EF4-FFF2-40B4-BE49-F238E27FC236}">
              <a16:creationId xmlns:a16="http://schemas.microsoft.com/office/drawing/2014/main" id="{55A63F12-6E6F-4B3B-850D-2C5D1FDFFEA1}"/>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67" name="Text Box 14">
          <a:extLst>
            <a:ext uri="{FF2B5EF4-FFF2-40B4-BE49-F238E27FC236}">
              <a16:creationId xmlns:a16="http://schemas.microsoft.com/office/drawing/2014/main" id="{9EEFFE14-6279-40BC-A582-270A8AE7597D}"/>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68" name="Text Box 15">
          <a:extLst>
            <a:ext uri="{FF2B5EF4-FFF2-40B4-BE49-F238E27FC236}">
              <a16:creationId xmlns:a16="http://schemas.microsoft.com/office/drawing/2014/main" id="{A5B73C60-4089-4A48-BF47-6D247A7120A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69" name="Text Box 16">
          <a:extLst>
            <a:ext uri="{FF2B5EF4-FFF2-40B4-BE49-F238E27FC236}">
              <a16:creationId xmlns:a16="http://schemas.microsoft.com/office/drawing/2014/main" id="{6018534A-9434-4400-AED7-778BAA4A91A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70" name="Text Box 17">
          <a:extLst>
            <a:ext uri="{FF2B5EF4-FFF2-40B4-BE49-F238E27FC236}">
              <a16:creationId xmlns:a16="http://schemas.microsoft.com/office/drawing/2014/main" id="{335BD4F5-5238-404B-84D0-C1B763EA50FD}"/>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71" name="Text Box 18">
          <a:extLst>
            <a:ext uri="{FF2B5EF4-FFF2-40B4-BE49-F238E27FC236}">
              <a16:creationId xmlns:a16="http://schemas.microsoft.com/office/drawing/2014/main" id="{95D9002B-3F6D-467C-A6E4-2924C0AB47C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72" name="Text Box 19">
          <a:extLst>
            <a:ext uri="{FF2B5EF4-FFF2-40B4-BE49-F238E27FC236}">
              <a16:creationId xmlns:a16="http://schemas.microsoft.com/office/drawing/2014/main" id="{DCA35E2A-B1FA-4006-88BB-4164632FA40A}"/>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73" name="Text Box 20">
          <a:extLst>
            <a:ext uri="{FF2B5EF4-FFF2-40B4-BE49-F238E27FC236}">
              <a16:creationId xmlns:a16="http://schemas.microsoft.com/office/drawing/2014/main" id="{7D6939CD-CA35-4703-9C6D-8A34C2E99C5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74" name="Text Box 21">
          <a:extLst>
            <a:ext uri="{FF2B5EF4-FFF2-40B4-BE49-F238E27FC236}">
              <a16:creationId xmlns:a16="http://schemas.microsoft.com/office/drawing/2014/main" id="{C1F6BD0C-FCFD-4809-92E5-031FE150F13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75" name="Text Box 22">
          <a:extLst>
            <a:ext uri="{FF2B5EF4-FFF2-40B4-BE49-F238E27FC236}">
              <a16:creationId xmlns:a16="http://schemas.microsoft.com/office/drawing/2014/main" id="{D72E39AA-1D18-492E-ABD5-7EE3611785B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76" name="Text Box 23">
          <a:extLst>
            <a:ext uri="{FF2B5EF4-FFF2-40B4-BE49-F238E27FC236}">
              <a16:creationId xmlns:a16="http://schemas.microsoft.com/office/drawing/2014/main" id="{326575DB-1FFA-4694-A0E9-8A1E08BC6E3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77" name="Text Box 24">
          <a:extLst>
            <a:ext uri="{FF2B5EF4-FFF2-40B4-BE49-F238E27FC236}">
              <a16:creationId xmlns:a16="http://schemas.microsoft.com/office/drawing/2014/main" id="{20744150-D464-4888-86EC-9B3FC439A6FF}"/>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78" name="Text Box 25">
          <a:extLst>
            <a:ext uri="{FF2B5EF4-FFF2-40B4-BE49-F238E27FC236}">
              <a16:creationId xmlns:a16="http://schemas.microsoft.com/office/drawing/2014/main" id="{EE358489-9435-45D4-85ED-3F76C097661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79" name="Text Box 26">
          <a:extLst>
            <a:ext uri="{FF2B5EF4-FFF2-40B4-BE49-F238E27FC236}">
              <a16:creationId xmlns:a16="http://schemas.microsoft.com/office/drawing/2014/main" id="{68786BDE-446F-4483-BEC0-61992F88759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80" name="Text Box 27">
          <a:extLst>
            <a:ext uri="{FF2B5EF4-FFF2-40B4-BE49-F238E27FC236}">
              <a16:creationId xmlns:a16="http://schemas.microsoft.com/office/drawing/2014/main" id="{5B6DEEB5-CFCB-4E85-B73D-4C2F6236F90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81" name="Text Box 28">
          <a:extLst>
            <a:ext uri="{FF2B5EF4-FFF2-40B4-BE49-F238E27FC236}">
              <a16:creationId xmlns:a16="http://schemas.microsoft.com/office/drawing/2014/main" id="{2B571547-3F79-4D65-8AA2-C217B71D6654}"/>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82" name="Text Box 29">
          <a:extLst>
            <a:ext uri="{FF2B5EF4-FFF2-40B4-BE49-F238E27FC236}">
              <a16:creationId xmlns:a16="http://schemas.microsoft.com/office/drawing/2014/main" id="{A7BD7C14-2355-4B3E-B8EC-E4F263FF5D5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83" name="Text Box 14">
          <a:extLst>
            <a:ext uri="{FF2B5EF4-FFF2-40B4-BE49-F238E27FC236}">
              <a16:creationId xmlns:a16="http://schemas.microsoft.com/office/drawing/2014/main" id="{FCC6E5FF-44E4-47B2-B231-3368E23ADC8F}"/>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84" name="Text Box 15">
          <a:extLst>
            <a:ext uri="{FF2B5EF4-FFF2-40B4-BE49-F238E27FC236}">
              <a16:creationId xmlns:a16="http://schemas.microsoft.com/office/drawing/2014/main" id="{4B1DBF77-61E5-4497-96E6-4207E70B361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85" name="Text Box 16">
          <a:extLst>
            <a:ext uri="{FF2B5EF4-FFF2-40B4-BE49-F238E27FC236}">
              <a16:creationId xmlns:a16="http://schemas.microsoft.com/office/drawing/2014/main" id="{67664F48-E112-4CA0-BFF4-4D434314515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86" name="Text Box 17">
          <a:extLst>
            <a:ext uri="{FF2B5EF4-FFF2-40B4-BE49-F238E27FC236}">
              <a16:creationId xmlns:a16="http://schemas.microsoft.com/office/drawing/2014/main" id="{E79B2C9F-22CC-4DA1-B3E7-144742FEE03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87" name="Text Box 18">
          <a:extLst>
            <a:ext uri="{FF2B5EF4-FFF2-40B4-BE49-F238E27FC236}">
              <a16:creationId xmlns:a16="http://schemas.microsoft.com/office/drawing/2014/main" id="{861C3659-B216-4460-9A81-0CC68EED854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88" name="Text Box 19">
          <a:extLst>
            <a:ext uri="{FF2B5EF4-FFF2-40B4-BE49-F238E27FC236}">
              <a16:creationId xmlns:a16="http://schemas.microsoft.com/office/drawing/2014/main" id="{4EB031FA-154D-42FA-AA99-CB64C22284D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89" name="Text Box 20">
          <a:extLst>
            <a:ext uri="{FF2B5EF4-FFF2-40B4-BE49-F238E27FC236}">
              <a16:creationId xmlns:a16="http://schemas.microsoft.com/office/drawing/2014/main" id="{AC2178B5-4AB7-4563-A086-39D042200FD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90" name="Text Box 21">
          <a:extLst>
            <a:ext uri="{FF2B5EF4-FFF2-40B4-BE49-F238E27FC236}">
              <a16:creationId xmlns:a16="http://schemas.microsoft.com/office/drawing/2014/main" id="{8C196870-ACCE-462E-8F07-6CED82E1B24A}"/>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91" name="Text Box 14">
          <a:extLst>
            <a:ext uri="{FF2B5EF4-FFF2-40B4-BE49-F238E27FC236}">
              <a16:creationId xmlns:a16="http://schemas.microsoft.com/office/drawing/2014/main" id="{61CB7A21-B536-40FC-A552-C8EAE0EFF203}"/>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92" name="Text Box 15">
          <a:extLst>
            <a:ext uri="{FF2B5EF4-FFF2-40B4-BE49-F238E27FC236}">
              <a16:creationId xmlns:a16="http://schemas.microsoft.com/office/drawing/2014/main" id="{AFFD7768-0F5A-4186-BD52-9FC8179A67C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93" name="Text Box 16">
          <a:extLst>
            <a:ext uri="{FF2B5EF4-FFF2-40B4-BE49-F238E27FC236}">
              <a16:creationId xmlns:a16="http://schemas.microsoft.com/office/drawing/2014/main" id="{8EFAE10D-4CF2-4E7E-868F-A1AC98B7F25D}"/>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94" name="Text Box 17">
          <a:extLst>
            <a:ext uri="{FF2B5EF4-FFF2-40B4-BE49-F238E27FC236}">
              <a16:creationId xmlns:a16="http://schemas.microsoft.com/office/drawing/2014/main" id="{23EC407E-1042-4B65-B5C4-BAFB7FF709D0}"/>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95" name="Text Box 18">
          <a:extLst>
            <a:ext uri="{FF2B5EF4-FFF2-40B4-BE49-F238E27FC236}">
              <a16:creationId xmlns:a16="http://schemas.microsoft.com/office/drawing/2014/main" id="{1322E64E-1D3A-4120-9165-B803A5E4EB9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96" name="Text Box 19">
          <a:extLst>
            <a:ext uri="{FF2B5EF4-FFF2-40B4-BE49-F238E27FC236}">
              <a16:creationId xmlns:a16="http://schemas.microsoft.com/office/drawing/2014/main" id="{8EB6C339-D498-47BD-945E-77B6A288CFDE}"/>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97" name="Text Box 20">
          <a:extLst>
            <a:ext uri="{FF2B5EF4-FFF2-40B4-BE49-F238E27FC236}">
              <a16:creationId xmlns:a16="http://schemas.microsoft.com/office/drawing/2014/main" id="{D1CF54EC-D8BE-45D5-B8FE-258D2491FC4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98" name="Text Box 21">
          <a:extLst>
            <a:ext uri="{FF2B5EF4-FFF2-40B4-BE49-F238E27FC236}">
              <a16:creationId xmlns:a16="http://schemas.microsoft.com/office/drawing/2014/main" id="{BBBFFC56-F077-4EDE-9A42-F3E61D1493D4}"/>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099" name="Text Box 22">
          <a:extLst>
            <a:ext uri="{FF2B5EF4-FFF2-40B4-BE49-F238E27FC236}">
              <a16:creationId xmlns:a16="http://schemas.microsoft.com/office/drawing/2014/main" id="{4C90715D-C4C2-45AE-B12F-E6B8FF4E5B68}"/>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00" name="Text Box 23">
          <a:extLst>
            <a:ext uri="{FF2B5EF4-FFF2-40B4-BE49-F238E27FC236}">
              <a16:creationId xmlns:a16="http://schemas.microsoft.com/office/drawing/2014/main" id="{7038C01E-111D-47E9-B2ED-87E89C3FC55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01" name="Text Box 24">
          <a:extLst>
            <a:ext uri="{FF2B5EF4-FFF2-40B4-BE49-F238E27FC236}">
              <a16:creationId xmlns:a16="http://schemas.microsoft.com/office/drawing/2014/main" id="{38A01D69-CD5A-4741-9C62-0A2CFF3DBC0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02" name="Text Box 25">
          <a:extLst>
            <a:ext uri="{FF2B5EF4-FFF2-40B4-BE49-F238E27FC236}">
              <a16:creationId xmlns:a16="http://schemas.microsoft.com/office/drawing/2014/main" id="{D17B72E5-C81E-498A-B4F7-014F1A5B9ED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03" name="Text Box 26">
          <a:extLst>
            <a:ext uri="{FF2B5EF4-FFF2-40B4-BE49-F238E27FC236}">
              <a16:creationId xmlns:a16="http://schemas.microsoft.com/office/drawing/2014/main" id="{E5F69EC8-EC76-4F94-81BC-F46EF900A18D}"/>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04" name="Text Box 27">
          <a:extLst>
            <a:ext uri="{FF2B5EF4-FFF2-40B4-BE49-F238E27FC236}">
              <a16:creationId xmlns:a16="http://schemas.microsoft.com/office/drawing/2014/main" id="{2C98B8B5-2FA3-4F79-83AE-A640A156F98E}"/>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05" name="Text Box 28">
          <a:extLst>
            <a:ext uri="{FF2B5EF4-FFF2-40B4-BE49-F238E27FC236}">
              <a16:creationId xmlns:a16="http://schemas.microsoft.com/office/drawing/2014/main" id="{4EE37E57-FA50-494E-97B0-319D9CE3E72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06" name="Text Box 29">
          <a:extLst>
            <a:ext uri="{FF2B5EF4-FFF2-40B4-BE49-F238E27FC236}">
              <a16:creationId xmlns:a16="http://schemas.microsoft.com/office/drawing/2014/main" id="{5FAFDCAA-74C3-4D52-B2BF-7483BC34A54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07" name="Text Box 14">
          <a:extLst>
            <a:ext uri="{FF2B5EF4-FFF2-40B4-BE49-F238E27FC236}">
              <a16:creationId xmlns:a16="http://schemas.microsoft.com/office/drawing/2014/main" id="{90B760FB-EFB5-4676-9826-1548054589A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08" name="Text Box 15">
          <a:extLst>
            <a:ext uri="{FF2B5EF4-FFF2-40B4-BE49-F238E27FC236}">
              <a16:creationId xmlns:a16="http://schemas.microsoft.com/office/drawing/2014/main" id="{27F7F497-C45C-46A0-98A8-9AC4DDC4F6B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09" name="Text Box 16">
          <a:extLst>
            <a:ext uri="{FF2B5EF4-FFF2-40B4-BE49-F238E27FC236}">
              <a16:creationId xmlns:a16="http://schemas.microsoft.com/office/drawing/2014/main" id="{E64AD453-EFB7-4BC9-BF31-CE67389F894A}"/>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10" name="Text Box 17">
          <a:extLst>
            <a:ext uri="{FF2B5EF4-FFF2-40B4-BE49-F238E27FC236}">
              <a16:creationId xmlns:a16="http://schemas.microsoft.com/office/drawing/2014/main" id="{0D18C28D-A505-42FF-A99B-B8D283604AB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11" name="Text Box 18">
          <a:extLst>
            <a:ext uri="{FF2B5EF4-FFF2-40B4-BE49-F238E27FC236}">
              <a16:creationId xmlns:a16="http://schemas.microsoft.com/office/drawing/2014/main" id="{26586C63-3662-4833-9F17-4A815719DBF3}"/>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12" name="Text Box 19">
          <a:extLst>
            <a:ext uri="{FF2B5EF4-FFF2-40B4-BE49-F238E27FC236}">
              <a16:creationId xmlns:a16="http://schemas.microsoft.com/office/drawing/2014/main" id="{4D048C01-15B9-414B-A2D3-4804BAE51E2D}"/>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13" name="Text Box 20">
          <a:extLst>
            <a:ext uri="{FF2B5EF4-FFF2-40B4-BE49-F238E27FC236}">
              <a16:creationId xmlns:a16="http://schemas.microsoft.com/office/drawing/2014/main" id="{6D81703E-DF4B-41B3-998C-8DAA5823543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14" name="Text Box 21">
          <a:extLst>
            <a:ext uri="{FF2B5EF4-FFF2-40B4-BE49-F238E27FC236}">
              <a16:creationId xmlns:a16="http://schemas.microsoft.com/office/drawing/2014/main" id="{E8C34BE3-F821-4911-9382-96A44594657E}"/>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15" name="Text Box 14">
          <a:extLst>
            <a:ext uri="{FF2B5EF4-FFF2-40B4-BE49-F238E27FC236}">
              <a16:creationId xmlns:a16="http://schemas.microsoft.com/office/drawing/2014/main" id="{19CDADA2-2989-41D8-9A90-E236724F75F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16" name="Text Box 15">
          <a:extLst>
            <a:ext uri="{FF2B5EF4-FFF2-40B4-BE49-F238E27FC236}">
              <a16:creationId xmlns:a16="http://schemas.microsoft.com/office/drawing/2014/main" id="{0AF9A7F6-F59F-4029-95DD-A975E05EEE5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17" name="Text Box 16">
          <a:extLst>
            <a:ext uri="{FF2B5EF4-FFF2-40B4-BE49-F238E27FC236}">
              <a16:creationId xmlns:a16="http://schemas.microsoft.com/office/drawing/2014/main" id="{673667EE-D3EF-4953-B9E9-867F5D9D277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18" name="Text Box 17">
          <a:extLst>
            <a:ext uri="{FF2B5EF4-FFF2-40B4-BE49-F238E27FC236}">
              <a16:creationId xmlns:a16="http://schemas.microsoft.com/office/drawing/2014/main" id="{7356916B-6355-4C22-AA13-E8909E409E9A}"/>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19" name="Text Box 18">
          <a:extLst>
            <a:ext uri="{FF2B5EF4-FFF2-40B4-BE49-F238E27FC236}">
              <a16:creationId xmlns:a16="http://schemas.microsoft.com/office/drawing/2014/main" id="{BB2ACB91-9368-49C6-9761-202FE2FF3ED3}"/>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20" name="Text Box 19">
          <a:extLst>
            <a:ext uri="{FF2B5EF4-FFF2-40B4-BE49-F238E27FC236}">
              <a16:creationId xmlns:a16="http://schemas.microsoft.com/office/drawing/2014/main" id="{15ADBDA6-ACE9-4309-93FC-5A2E2A2D569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21" name="Text Box 20">
          <a:extLst>
            <a:ext uri="{FF2B5EF4-FFF2-40B4-BE49-F238E27FC236}">
              <a16:creationId xmlns:a16="http://schemas.microsoft.com/office/drawing/2014/main" id="{0947230E-4005-4B08-9EB9-3BCA335EB260}"/>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22" name="Text Box 21">
          <a:extLst>
            <a:ext uri="{FF2B5EF4-FFF2-40B4-BE49-F238E27FC236}">
              <a16:creationId xmlns:a16="http://schemas.microsoft.com/office/drawing/2014/main" id="{C7D5AD53-E20F-486B-90B9-91F6C3C488F3}"/>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23" name="Text Box 22">
          <a:extLst>
            <a:ext uri="{FF2B5EF4-FFF2-40B4-BE49-F238E27FC236}">
              <a16:creationId xmlns:a16="http://schemas.microsoft.com/office/drawing/2014/main" id="{A69758C8-4133-4295-A3EA-9640130AA9F3}"/>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24" name="Text Box 23">
          <a:extLst>
            <a:ext uri="{FF2B5EF4-FFF2-40B4-BE49-F238E27FC236}">
              <a16:creationId xmlns:a16="http://schemas.microsoft.com/office/drawing/2014/main" id="{17DD4FF6-4D43-4886-BC2F-4ADC97BF572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25" name="Text Box 24">
          <a:extLst>
            <a:ext uri="{FF2B5EF4-FFF2-40B4-BE49-F238E27FC236}">
              <a16:creationId xmlns:a16="http://schemas.microsoft.com/office/drawing/2014/main" id="{BB983B37-31CC-4583-B4EE-3E2CCC7C012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26" name="Text Box 25">
          <a:extLst>
            <a:ext uri="{FF2B5EF4-FFF2-40B4-BE49-F238E27FC236}">
              <a16:creationId xmlns:a16="http://schemas.microsoft.com/office/drawing/2014/main" id="{803E66F9-9CA3-40B2-97BD-B2177A2066B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27" name="Text Box 26">
          <a:extLst>
            <a:ext uri="{FF2B5EF4-FFF2-40B4-BE49-F238E27FC236}">
              <a16:creationId xmlns:a16="http://schemas.microsoft.com/office/drawing/2014/main" id="{54EE8220-1703-442A-B9AF-0B1F799D7F3F}"/>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28" name="Text Box 27">
          <a:extLst>
            <a:ext uri="{FF2B5EF4-FFF2-40B4-BE49-F238E27FC236}">
              <a16:creationId xmlns:a16="http://schemas.microsoft.com/office/drawing/2014/main" id="{AC17B637-F460-4C5D-B6C9-F579B4D8EF4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29" name="Text Box 28">
          <a:extLst>
            <a:ext uri="{FF2B5EF4-FFF2-40B4-BE49-F238E27FC236}">
              <a16:creationId xmlns:a16="http://schemas.microsoft.com/office/drawing/2014/main" id="{00CD64EF-8150-4FE2-BC0E-D23276D4A141}"/>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30" name="Text Box 29">
          <a:extLst>
            <a:ext uri="{FF2B5EF4-FFF2-40B4-BE49-F238E27FC236}">
              <a16:creationId xmlns:a16="http://schemas.microsoft.com/office/drawing/2014/main" id="{50A42F9D-B273-40FF-9298-5369125E4C1D}"/>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31" name="Text Box 14">
          <a:extLst>
            <a:ext uri="{FF2B5EF4-FFF2-40B4-BE49-F238E27FC236}">
              <a16:creationId xmlns:a16="http://schemas.microsoft.com/office/drawing/2014/main" id="{CF0D86F3-4A53-4DC5-AD9A-8517625245F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32" name="Text Box 15">
          <a:extLst>
            <a:ext uri="{FF2B5EF4-FFF2-40B4-BE49-F238E27FC236}">
              <a16:creationId xmlns:a16="http://schemas.microsoft.com/office/drawing/2014/main" id="{0D6E8CA6-F855-4A42-9698-FF3D69D5423D}"/>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33" name="Text Box 16">
          <a:extLst>
            <a:ext uri="{FF2B5EF4-FFF2-40B4-BE49-F238E27FC236}">
              <a16:creationId xmlns:a16="http://schemas.microsoft.com/office/drawing/2014/main" id="{A0853B05-2792-4AA8-9CC4-8E591D05C69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34" name="Text Box 17">
          <a:extLst>
            <a:ext uri="{FF2B5EF4-FFF2-40B4-BE49-F238E27FC236}">
              <a16:creationId xmlns:a16="http://schemas.microsoft.com/office/drawing/2014/main" id="{F55BE506-FD68-4211-8F92-4A2B39FDE341}"/>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35" name="Text Box 18">
          <a:extLst>
            <a:ext uri="{FF2B5EF4-FFF2-40B4-BE49-F238E27FC236}">
              <a16:creationId xmlns:a16="http://schemas.microsoft.com/office/drawing/2014/main" id="{E1707B75-5E2D-4789-AB0F-2BA07C3FCB4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36" name="Text Box 19">
          <a:extLst>
            <a:ext uri="{FF2B5EF4-FFF2-40B4-BE49-F238E27FC236}">
              <a16:creationId xmlns:a16="http://schemas.microsoft.com/office/drawing/2014/main" id="{AAB5D69A-740A-4BBC-989F-F1F8B78D07E0}"/>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37" name="Text Box 20">
          <a:extLst>
            <a:ext uri="{FF2B5EF4-FFF2-40B4-BE49-F238E27FC236}">
              <a16:creationId xmlns:a16="http://schemas.microsoft.com/office/drawing/2014/main" id="{1CBCC27B-026B-41C5-A947-62B281BD1434}"/>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38" name="Text Box 21">
          <a:extLst>
            <a:ext uri="{FF2B5EF4-FFF2-40B4-BE49-F238E27FC236}">
              <a16:creationId xmlns:a16="http://schemas.microsoft.com/office/drawing/2014/main" id="{8F2F984B-B39B-4977-87C0-B484ACD7036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39" name="Text Box 14">
          <a:extLst>
            <a:ext uri="{FF2B5EF4-FFF2-40B4-BE49-F238E27FC236}">
              <a16:creationId xmlns:a16="http://schemas.microsoft.com/office/drawing/2014/main" id="{9FA645E4-ED4B-4C1A-9211-6B9CC22AD4FA}"/>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40" name="Text Box 15">
          <a:extLst>
            <a:ext uri="{FF2B5EF4-FFF2-40B4-BE49-F238E27FC236}">
              <a16:creationId xmlns:a16="http://schemas.microsoft.com/office/drawing/2014/main" id="{1DE8DADB-8AFD-43E0-B873-528A6EB3A60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41" name="Text Box 16">
          <a:extLst>
            <a:ext uri="{FF2B5EF4-FFF2-40B4-BE49-F238E27FC236}">
              <a16:creationId xmlns:a16="http://schemas.microsoft.com/office/drawing/2014/main" id="{5FA7BB01-9FCB-445B-91F8-556F6D836D5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42" name="Text Box 17">
          <a:extLst>
            <a:ext uri="{FF2B5EF4-FFF2-40B4-BE49-F238E27FC236}">
              <a16:creationId xmlns:a16="http://schemas.microsoft.com/office/drawing/2014/main" id="{B888C1B8-B69C-49DA-9895-DA5675E478B1}"/>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43" name="Text Box 18">
          <a:extLst>
            <a:ext uri="{FF2B5EF4-FFF2-40B4-BE49-F238E27FC236}">
              <a16:creationId xmlns:a16="http://schemas.microsoft.com/office/drawing/2014/main" id="{C01C70C4-E0DB-4FE4-9191-FFFDF16BBAC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44" name="Text Box 19">
          <a:extLst>
            <a:ext uri="{FF2B5EF4-FFF2-40B4-BE49-F238E27FC236}">
              <a16:creationId xmlns:a16="http://schemas.microsoft.com/office/drawing/2014/main" id="{AC4C92A3-3741-45FE-80EB-A7D37A716A4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45" name="Text Box 20">
          <a:extLst>
            <a:ext uri="{FF2B5EF4-FFF2-40B4-BE49-F238E27FC236}">
              <a16:creationId xmlns:a16="http://schemas.microsoft.com/office/drawing/2014/main" id="{58C6B35D-403F-4504-9B0E-834EEBBDFB7E}"/>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46" name="Text Box 21">
          <a:extLst>
            <a:ext uri="{FF2B5EF4-FFF2-40B4-BE49-F238E27FC236}">
              <a16:creationId xmlns:a16="http://schemas.microsoft.com/office/drawing/2014/main" id="{3E9C3753-0E49-4BB4-98AF-6E28227D501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47" name="Text Box 22">
          <a:extLst>
            <a:ext uri="{FF2B5EF4-FFF2-40B4-BE49-F238E27FC236}">
              <a16:creationId xmlns:a16="http://schemas.microsoft.com/office/drawing/2014/main" id="{163DA154-2601-4DDD-AB4B-4CEEB7A8B55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48" name="Text Box 23">
          <a:extLst>
            <a:ext uri="{FF2B5EF4-FFF2-40B4-BE49-F238E27FC236}">
              <a16:creationId xmlns:a16="http://schemas.microsoft.com/office/drawing/2014/main" id="{0293BC65-0803-42DF-B369-FBFB9EAF9053}"/>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49" name="Text Box 24">
          <a:extLst>
            <a:ext uri="{FF2B5EF4-FFF2-40B4-BE49-F238E27FC236}">
              <a16:creationId xmlns:a16="http://schemas.microsoft.com/office/drawing/2014/main" id="{A78B720E-267A-41D7-AAC0-22D3A906AE0D}"/>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50" name="Text Box 25">
          <a:extLst>
            <a:ext uri="{FF2B5EF4-FFF2-40B4-BE49-F238E27FC236}">
              <a16:creationId xmlns:a16="http://schemas.microsoft.com/office/drawing/2014/main" id="{76AD6C41-40BF-4DCF-8A44-456DEDCB2B1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51" name="Text Box 26">
          <a:extLst>
            <a:ext uri="{FF2B5EF4-FFF2-40B4-BE49-F238E27FC236}">
              <a16:creationId xmlns:a16="http://schemas.microsoft.com/office/drawing/2014/main" id="{0BAF779B-E36B-4E9C-A4B7-47CF5D4CD7B4}"/>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52" name="Text Box 27">
          <a:extLst>
            <a:ext uri="{FF2B5EF4-FFF2-40B4-BE49-F238E27FC236}">
              <a16:creationId xmlns:a16="http://schemas.microsoft.com/office/drawing/2014/main" id="{1EB11BB3-04D2-4A67-8B5B-5AD6CD414AD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53" name="Text Box 28">
          <a:extLst>
            <a:ext uri="{FF2B5EF4-FFF2-40B4-BE49-F238E27FC236}">
              <a16:creationId xmlns:a16="http://schemas.microsoft.com/office/drawing/2014/main" id="{5BE8635F-EB64-44BE-B431-2EE6C025D8A0}"/>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54" name="Text Box 29">
          <a:extLst>
            <a:ext uri="{FF2B5EF4-FFF2-40B4-BE49-F238E27FC236}">
              <a16:creationId xmlns:a16="http://schemas.microsoft.com/office/drawing/2014/main" id="{E1EB38CC-1852-4C2F-9D3C-3F16A518341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55" name="Text Box 14">
          <a:extLst>
            <a:ext uri="{FF2B5EF4-FFF2-40B4-BE49-F238E27FC236}">
              <a16:creationId xmlns:a16="http://schemas.microsoft.com/office/drawing/2014/main" id="{FD9EC182-9BFA-441A-B27F-7BD87042222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56" name="Text Box 15">
          <a:extLst>
            <a:ext uri="{FF2B5EF4-FFF2-40B4-BE49-F238E27FC236}">
              <a16:creationId xmlns:a16="http://schemas.microsoft.com/office/drawing/2014/main" id="{0130C4AB-717D-4765-A462-B05FEA3C35FA}"/>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57" name="Text Box 16">
          <a:extLst>
            <a:ext uri="{FF2B5EF4-FFF2-40B4-BE49-F238E27FC236}">
              <a16:creationId xmlns:a16="http://schemas.microsoft.com/office/drawing/2014/main" id="{4759A963-4AD3-4D70-9FBA-50AA7B8B5224}"/>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58" name="Text Box 17">
          <a:extLst>
            <a:ext uri="{FF2B5EF4-FFF2-40B4-BE49-F238E27FC236}">
              <a16:creationId xmlns:a16="http://schemas.microsoft.com/office/drawing/2014/main" id="{D7160FDD-893B-44AA-B440-816835E3BDC0}"/>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59" name="Text Box 18">
          <a:extLst>
            <a:ext uri="{FF2B5EF4-FFF2-40B4-BE49-F238E27FC236}">
              <a16:creationId xmlns:a16="http://schemas.microsoft.com/office/drawing/2014/main" id="{9A8E7410-D34D-4695-8F73-B247C1048283}"/>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60" name="Text Box 19">
          <a:extLst>
            <a:ext uri="{FF2B5EF4-FFF2-40B4-BE49-F238E27FC236}">
              <a16:creationId xmlns:a16="http://schemas.microsoft.com/office/drawing/2014/main" id="{260F0350-5362-484F-8B04-D2B956CA3348}"/>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61" name="Text Box 20">
          <a:extLst>
            <a:ext uri="{FF2B5EF4-FFF2-40B4-BE49-F238E27FC236}">
              <a16:creationId xmlns:a16="http://schemas.microsoft.com/office/drawing/2014/main" id="{40F3835A-43A3-485D-8260-C04EA00EE5F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62" name="Text Box 21">
          <a:extLst>
            <a:ext uri="{FF2B5EF4-FFF2-40B4-BE49-F238E27FC236}">
              <a16:creationId xmlns:a16="http://schemas.microsoft.com/office/drawing/2014/main" id="{EF3167AB-268C-49E4-B3BD-C1BC92B00920}"/>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63" name="Text Box 14">
          <a:extLst>
            <a:ext uri="{FF2B5EF4-FFF2-40B4-BE49-F238E27FC236}">
              <a16:creationId xmlns:a16="http://schemas.microsoft.com/office/drawing/2014/main" id="{0DAAC029-BC3A-4824-AC94-AA9D64149C3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64" name="Text Box 15">
          <a:extLst>
            <a:ext uri="{FF2B5EF4-FFF2-40B4-BE49-F238E27FC236}">
              <a16:creationId xmlns:a16="http://schemas.microsoft.com/office/drawing/2014/main" id="{B525B73A-3D5F-4687-89AE-A3F7BA07ED0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65" name="Text Box 16">
          <a:extLst>
            <a:ext uri="{FF2B5EF4-FFF2-40B4-BE49-F238E27FC236}">
              <a16:creationId xmlns:a16="http://schemas.microsoft.com/office/drawing/2014/main" id="{BE617FC9-D760-4CF0-859C-2155E9583A84}"/>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66" name="Text Box 17">
          <a:extLst>
            <a:ext uri="{FF2B5EF4-FFF2-40B4-BE49-F238E27FC236}">
              <a16:creationId xmlns:a16="http://schemas.microsoft.com/office/drawing/2014/main" id="{B91DAE88-00BC-4C7A-8DD1-B4844A7312B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67" name="Text Box 18">
          <a:extLst>
            <a:ext uri="{FF2B5EF4-FFF2-40B4-BE49-F238E27FC236}">
              <a16:creationId xmlns:a16="http://schemas.microsoft.com/office/drawing/2014/main" id="{55770486-417C-4BF5-9C5A-C0B7B455B25D}"/>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68" name="Text Box 19">
          <a:extLst>
            <a:ext uri="{FF2B5EF4-FFF2-40B4-BE49-F238E27FC236}">
              <a16:creationId xmlns:a16="http://schemas.microsoft.com/office/drawing/2014/main" id="{BAEE952A-3109-40B8-AF72-9D74658E415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69" name="Text Box 20">
          <a:extLst>
            <a:ext uri="{FF2B5EF4-FFF2-40B4-BE49-F238E27FC236}">
              <a16:creationId xmlns:a16="http://schemas.microsoft.com/office/drawing/2014/main" id="{838770FF-66E6-4A75-875C-CD6181A99450}"/>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70" name="Text Box 21">
          <a:extLst>
            <a:ext uri="{FF2B5EF4-FFF2-40B4-BE49-F238E27FC236}">
              <a16:creationId xmlns:a16="http://schemas.microsoft.com/office/drawing/2014/main" id="{B8CD4815-E0A0-49EA-90C4-1CCBD670204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71" name="Text Box 22">
          <a:extLst>
            <a:ext uri="{FF2B5EF4-FFF2-40B4-BE49-F238E27FC236}">
              <a16:creationId xmlns:a16="http://schemas.microsoft.com/office/drawing/2014/main" id="{A8E31E31-F5A1-466E-B1EF-0CF348E8462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72" name="Text Box 23">
          <a:extLst>
            <a:ext uri="{FF2B5EF4-FFF2-40B4-BE49-F238E27FC236}">
              <a16:creationId xmlns:a16="http://schemas.microsoft.com/office/drawing/2014/main" id="{431B37C9-0488-4BF7-905A-E834069A7750}"/>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73" name="Text Box 24">
          <a:extLst>
            <a:ext uri="{FF2B5EF4-FFF2-40B4-BE49-F238E27FC236}">
              <a16:creationId xmlns:a16="http://schemas.microsoft.com/office/drawing/2014/main" id="{FD0691DE-7AC4-4D9A-AD97-AA9773AB6A6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74" name="Text Box 25">
          <a:extLst>
            <a:ext uri="{FF2B5EF4-FFF2-40B4-BE49-F238E27FC236}">
              <a16:creationId xmlns:a16="http://schemas.microsoft.com/office/drawing/2014/main" id="{B340DC77-E665-437B-9AD5-25CBC020955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75" name="Text Box 26">
          <a:extLst>
            <a:ext uri="{FF2B5EF4-FFF2-40B4-BE49-F238E27FC236}">
              <a16:creationId xmlns:a16="http://schemas.microsoft.com/office/drawing/2014/main" id="{CAEDB1D3-26D7-4EC5-A968-9BC578271D1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76" name="Text Box 27">
          <a:extLst>
            <a:ext uri="{FF2B5EF4-FFF2-40B4-BE49-F238E27FC236}">
              <a16:creationId xmlns:a16="http://schemas.microsoft.com/office/drawing/2014/main" id="{7BDE3BCC-FA49-46D5-8163-614A4FDF034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77" name="Text Box 28">
          <a:extLst>
            <a:ext uri="{FF2B5EF4-FFF2-40B4-BE49-F238E27FC236}">
              <a16:creationId xmlns:a16="http://schemas.microsoft.com/office/drawing/2014/main" id="{148AD07B-89F0-4EA4-ACA6-460B5EF09E4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78" name="Text Box 29">
          <a:extLst>
            <a:ext uri="{FF2B5EF4-FFF2-40B4-BE49-F238E27FC236}">
              <a16:creationId xmlns:a16="http://schemas.microsoft.com/office/drawing/2014/main" id="{5BFD2675-8B0F-4ACF-8528-6F385589E8E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79" name="Text Box 14">
          <a:extLst>
            <a:ext uri="{FF2B5EF4-FFF2-40B4-BE49-F238E27FC236}">
              <a16:creationId xmlns:a16="http://schemas.microsoft.com/office/drawing/2014/main" id="{0A84F227-E62B-477A-8FCA-69860A3777F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80" name="Text Box 15">
          <a:extLst>
            <a:ext uri="{FF2B5EF4-FFF2-40B4-BE49-F238E27FC236}">
              <a16:creationId xmlns:a16="http://schemas.microsoft.com/office/drawing/2014/main" id="{BC4C880D-7DE7-4E9C-9044-B86FA690E050}"/>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81" name="Text Box 16">
          <a:extLst>
            <a:ext uri="{FF2B5EF4-FFF2-40B4-BE49-F238E27FC236}">
              <a16:creationId xmlns:a16="http://schemas.microsoft.com/office/drawing/2014/main" id="{5B596D25-8524-441E-8D77-B2BDAAC01398}"/>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82" name="Text Box 17">
          <a:extLst>
            <a:ext uri="{FF2B5EF4-FFF2-40B4-BE49-F238E27FC236}">
              <a16:creationId xmlns:a16="http://schemas.microsoft.com/office/drawing/2014/main" id="{BF66E73D-9072-4488-A92B-4EC88EEF2B44}"/>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83" name="Text Box 18">
          <a:extLst>
            <a:ext uri="{FF2B5EF4-FFF2-40B4-BE49-F238E27FC236}">
              <a16:creationId xmlns:a16="http://schemas.microsoft.com/office/drawing/2014/main" id="{D3E4FC5A-7E73-4B5A-85AF-F3A8BD619D0F}"/>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84" name="Text Box 19">
          <a:extLst>
            <a:ext uri="{FF2B5EF4-FFF2-40B4-BE49-F238E27FC236}">
              <a16:creationId xmlns:a16="http://schemas.microsoft.com/office/drawing/2014/main" id="{CC5A0C3D-6894-417D-880E-80AF26F22A43}"/>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85" name="Text Box 20">
          <a:extLst>
            <a:ext uri="{FF2B5EF4-FFF2-40B4-BE49-F238E27FC236}">
              <a16:creationId xmlns:a16="http://schemas.microsoft.com/office/drawing/2014/main" id="{CE86B198-D403-4FA5-8358-E4248DD7B3D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86" name="Text Box 21">
          <a:extLst>
            <a:ext uri="{FF2B5EF4-FFF2-40B4-BE49-F238E27FC236}">
              <a16:creationId xmlns:a16="http://schemas.microsoft.com/office/drawing/2014/main" id="{531F866D-77CB-459B-BABA-7703BFE3EEB4}"/>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87" name="Text Box 14">
          <a:extLst>
            <a:ext uri="{FF2B5EF4-FFF2-40B4-BE49-F238E27FC236}">
              <a16:creationId xmlns:a16="http://schemas.microsoft.com/office/drawing/2014/main" id="{DC869248-DCEE-415F-A4FD-C7F58BFB55F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88" name="Text Box 15">
          <a:extLst>
            <a:ext uri="{FF2B5EF4-FFF2-40B4-BE49-F238E27FC236}">
              <a16:creationId xmlns:a16="http://schemas.microsoft.com/office/drawing/2014/main" id="{C38370CB-E763-4ABC-BE06-F9ADC6FB2EA0}"/>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89" name="Text Box 16">
          <a:extLst>
            <a:ext uri="{FF2B5EF4-FFF2-40B4-BE49-F238E27FC236}">
              <a16:creationId xmlns:a16="http://schemas.microsoft.com/office/drawing/2014/main" id="{ED6BA144-8E24-41FA-B75A-86CA011A90FF}"/>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90" name="Text Box 17">
          <a:extLst>
            <a:ext uri="{FF2B5EF4-FFF2-40B4-BE49-F238E27FC236}">
              <a16:creationId xmlns:a16="http://schemas.microsoft.com/office/drawing/2014/main" id="{370009CE-C24F-4D4F-B71F-ED7589BF6B1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91" name="Text Box 18">
          <a:extLst>
            <a:ext uri="{FF2B5EF4-FFF2-40B4-BE49-F238E27FC236}">
              <a16:creationId xmlns:a16="http://schemas.microsoft.com/office/drawing/2014/main" id="{A3ACCE08-483A-47F3-868D-B81652D8412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92" name="Text Box 19">
          <a:extLst>
            <a:ext uri="{FF2B5EF4-FFF2-40B4-BE49-F238E27FC236}">
              <a16:creationId xmlns:a16="http://schemas.microsoft.com/office/drawing/2014/main" id="{0433F451-F85D-46F0-B31E-FE5099F06C3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93" name="Text Box 20">
          <a:extLst>
            <a:ext uri="{FF2B5EF4-FFF2-40B4-BE49-F238E27FC236}">
              <a16:creationId xmlns:a16="http://schemas.microsoft.com/office/drawing/2014/main" id="{124DF1B4-B907-4C6B-9D90-4E8821887D2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194" name="Text Box 21">
          <a:extLst>
            <a:ext uri="{FF2B5EF4-FFF2-40B4-BE49-F238E27FC236}">
              <a16:creationId xmlns:a16="http://schemas.microsoft.com/office/drawing/2014/main" id="{E79039AF-C41D-4C8C-AC93-3B425B26140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6872"/>
    <xdr:sp macro="" textlink="">
      <xdr:nvSpPr>
        <xdr:cNvPr id="1195" name="TextBox 3">
          <a:extLst>
            <a:ext uri="{FF2B5EF4-FFF2-40B4-BE49-F238E27FC236}">
              <a16:creationId xmlns:a16="http://schemas.microsoft.com/office/drawing/2014/main" id="{E8C55CEF-F3AA-44A2-BB2B-B359E467F4A2}"/>
            </a:ext>
          </a:extLst>
        </xdr:cNvPr>
        <xdr:cNvSpPr txBox="1">
          <a:spLocks noChangeArrowheads="1"/>
        </xdr:cNvSpPr>
      </xdr:nvSpPr>
      <xdr:spPr bwMode="auto">
        <a:xfrm>
          <a:off x="2346325"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196" name="TextBox 3">
          <a:extLst>
            <a:ext uri="{FF2B5EF4-FFF2-40B4-BE49-F238E27FC236}">
              <a16:creationId xmlns:a16="http://schemas.microsoft.com/office/drawing/2014/main" id="{AE72368E-5472-4927-8B00-B1B74436DD16}"/>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6872"/>
    <xdr:sp macro="" textlink="">
      <xdr:nvSpPr>
        <xdr:cNvPr id="1197" name="TextBox 3">
          <a:extLst>
            <a:ext uri="{FF2B5EF4-FFF2-40B4-BE49-F238E27FC236}">
              <a16:creationId xmlns:a16="http://schemas.microsoft.com/office/drawing/2014/main" id="{A22551E6-0A6F-4ECE-858E-BDE3E664EA61}"/>
            </a:ext>
          </a:extLst>
        </xdr:cNvPr>
        <xdr:cNvSpPr txBox="1">
          <a:spLocks noChangeArrowheads="1"/>
        </xdr:cNvSpPr>
      </xdr:nvSpPr>
      <xdr:spPr bwMode="auto">
        <a:xfrm>
          <a:off x="2346325"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198" name="TextBox 3">
          <a:extLst>
            <a:ext uri="{FF2B5EF4-FFF2-40B4-BE49-F238E27FC236}">
              <a16:creationId xmlns:a16="http://schemas.microsoft.com/office/drawing/2014/main" id="{CAACD6B6-CF40-477F-B69B-E3ABE3112F1C}"/>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7672"/>
    <xdr:sp macro="" textlink="">
      <xdr:nvSpPr>
        <xdr:cNvPr id="1199" name="TextBox 3">
          <a:extLst>
            <a:ext uri="{FF2B5EF4-FFF2-40B4-BE49-F238E27FC236}">
              <a16:creationId xmlns:a16="http://schemas.microsoft.com/office/drawing/2014/main" id="{31737B9D-7CBE-4D18-99A0-F1142E53C7B8}"/>
            </a:ext>
          </a:extLst>
        </xdr:cNvPr>
        <xdr:cNvSpPr txBox="1">
          <a:spLocks noChangeArrowheads="1"/>
        </xdr:cNvSpPr>
      </xdr:nvSpPr>
      <xdr:spPr bwMode="auto">
        <a:xfrm>
          <a:off x="2346325" y="13068300"/>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1200" name="TextBox 3">
          <a:extLst>
            <a:ext uri="{FF2B5EF4-FFF2-40B4-BE49-F238E27FC236}">
              <a16:creationId xmlns:a16="http://schemas.microsoft.com/office/drawing/2014/main" id="{C81C7847-FAC9-4DCE-A409-9BF656CA62DC}"/>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201" name="TextBox 3">
          <a:extLst>
            <a:ext uri="{FF2B5EF4-FFF2-40B4-BE49-F238E27FC236}">
              <a16:creationId xmlns:a16="http://schemas.microsoft.com/office/drawing/2014/main" id="{ECB7DFB0-7C53-4433-906A-52FA56D7514E}"/>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202" name="TextBox 3">
          <a:extLst>
            <a:ext uri="{FF2B5EF4-FFF2-40B4-BE49-F238E27FC236}">
              <a16:creationId xmlns:a16="http://schemas.microsoft.com/office/drawing/2014/main" id="{6E36E647-8F17-49F7-8DD0-D30DF786009D}"/>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15922"/>
    <xdr:sp macro="" textlink="">
      <xdr:nvSpPr>
        <xdr:cNvPr id="1203" name="TextBox 3">
          <a:extLst>
            <a:ext uri="{FF2B5EF4-FFF2-40B4-BE49-F238E27FC236}">
              <a16:creationId xmlns:a16="http://schemas.microsoft.com/office/drawing/2014/main" id="{AC348687-5E5D-44A6-BD8A-9DEAADE2571E}"/>
            </a:ext>
          </a:extLst>
        </xdr:cNvPr>
        <xdr:cNvSpPr txBox="1">
          <a:spLocks noChangeArrowheads="1"/>
        </xdr:cNvSpPr>
      </xdr:nvSpPr>
      <xdr:spPr bwMode="auto">
        <a:xfrm>
          <a:off x="2346325"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15922"/>
    <xdr:sp macro="" textlink="">
      <xdr:nvSpPr>
        <xdr:cNvPr id="1204" name="TextBox 3">
          <a:extLst>
            <a:ext uri="{FF2B5EF4-FFF2-40B4-BE49-F238E27FC236}">
              <a16:creationId xmlns:a16="http://schemas.microsoft.com/office/drawing/2014/main" id="{4CA75786-4A35-4F2E-8883-4D6B2E2C3E8D}"/>
            </a:ext>
          </a:extLst>
        </xdr:cNvPr>
        <xdr:cNvSpPr txBox="1">
          <a:spLocks noChangeArrowheads="1"/>
        </xdr:cNvSpPr>
      </xdr:nvSpPr>
      <xdr:spPr bwMode="auto">
        <a:xfrm>
          <a:off x="2346325"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1205" name="TextBox 3">
          <a:extLst>
            <a:ext uri="{FF2B5EF4-FFF2-40B4-BE49-F238E27FC236}">
              <a16:creationId xmlns:a16="http://schemas.microsoft.com/office/drawing/2014/main" id="{F1875245-6573-400C-A02D-96E1F21B51AE}"/>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15922"/>
    <xdr:sp macro="" textlink="">
      <xdr:nvSpPr>
        <xdr:cNvPr id="1206" name="TextBox 3">
          <a:extLst>
            <a:ext uri="{FF2B5EF4-FFF2-40B4-BE49-F238E27FC236}">
              <a16:creationId xmlns:a16="http://schemas.microsoft.com/office/drawing/2014/main" id="{29E2F462-7ADE-4ABD-9043-6834F08CA77E}"/>
            </a:ext>
          </a:extLst>
        </xdr:cNvPr>
        <xdr:cNvSpPr txBox="1">
          <a:spLocks noChangeArrowheads="1"/>
        </xdr:cNvSpPr>
      </xdr:nvSpPr>
      <xdr:spPr bwMode="auto">
        <a:xfrm>
          <a:off x="2346325"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1207" name="TextBox 3">
          <a:extLst>
            <a:ext uri="{FF2B5EF4-FFF2-40B4-BE49-F238E27FC236}">
              <a16:creationId xmlns:a16="http://schemas.microsoft.com/office/drawing/2014/main" id="{3A471854-CC6A-49E7-9BAF-B63B3E4CDBE4}"/>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208" name="TextBox 3">
          <a:extLst>
            <a:ext uri="{FF2B5EF4-FFF2-40B4-BE49-F238E27FC236}">
              <a16:creationId xmlns:a16="http://schemas.microsoft.com/office/drawing/2014/main" id="{D45C3290-902C-4109-8D80-11E81306D32B}"/>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7672"/>
    <xdr:sp macro="" textlink="">
      <xdr:nvSpPr>
        <xdr:cNvPr id="1209" name="TextBox 3">
          <a:extLst>
            <a:ext uri="{FF2B5EF4-FFF2-40B4-BE49-F238E27FC236}">
              <a16:creationId xmlns:a16="http://schemas.microsoft.com/office/drawing/2014/main" id="{BA110888-34D1-4B6C-AFD8-437C17A69099}"/>
            </a:ext>
          </a:extLst>
        </xdr:cNvPr>
        <xdr:cNvSpPr txBox="1">
          <a:spLocks noChangeArrowheads="1"/>
        </xdr:cNvSpPr>
      </xdr:nvSpPr>
      <xdr:spPr bwMode="auto">
        <a:xfrm>
          <a:off x="2346325" y="13068300"/>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1210" name="TextBox 3">
          <a:extLst>
            <a:ext uri="{FF2B5EF4-FFF2-40B4-BE49-F238E27FC236}">
              <a16:creationId xmlns:a16="http://schemas.microsoft.com/office/drawing/2014/main" id="{32878ECE-E8AF-416D-AC17-284DDFB5B9F5}"/>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1211" name="TextBox 3">
          <a:extLst>
            <a:ext uri="{FF2B5EF4-FFF2-40B4-BE49-F238E27FC236}">
              <a16:creationId xmlns:a16="http://schemas.microsoft.com/office/drawing/2014/main" id="{C92DC1D5-8D06-4747-AD74-96A8C5FBA9D1}"/>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1212" name="TextBox 3">
          <a:extLst>
            <a:ext uri="{FF2B5EF4-FFF2-40B4-BE49-F238E27FC236}">
              <a16:creationId xmlns:a16="http://schemas.microsoft.com/office/drawing/2014/main" id="{A5D97F3B-0DBE-4E79-BB14-7D5D45AA2ED2}"/>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213" name="TextBox 3">
          <a:extLst>
            <a:ext uri="{FF2B5EF4-FFF2-40B4-BE49-F238E27FC236}">
              <a16:creationId xmlns:a16="http://schemas.microsoft.com/office/drawing/2014/main" id="{C8B9BAC3-2E12-41DB-BC25-3F6A0E6765DC}"/>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214" name="TextBox 3">
          <a:extLst>
            <a:ext uri="{FF2B5EF4-FFF2-40B4-BE49-F238E27FC236}">
              <a16:creationId xmlns:a16="http://schemas.microsoft.com/office/drawing/2014/main" id="{57F89EC0-7DD2-4A8F-AEEA-C6AC1AA8EC27}"/>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7672"/>
    <xdr:sp macro="" textlink="">
      <xdr:nvSpPr>
        <xdr:cNvPr id="1215" name="TextBox 3">
          <a:extLst>
            <a:ext uri="{FF2B5EF4-FFF2-40B4-BE49-F238E27FC236}">
              <a16:creationId xmlns:a16="http://schemas.microsoft.com/office/drawing/2014/main" id="{982C3B9A-943E-42EA-9EFC-09D3FEBA6134}"/>
            </a:ext>
          </a:extLst>
        </xdr:cNvPr>
        <xdr:cNvSpPr txBox="1">
          <a:spLocks noChangeArrowheads="1"/>
        </xdr:cNvSpPr>
      </xdr:nvSpPr>
      <xdr:spPr bwMode="auto">
        <a:xfrm>
          <a:off x="2346325" y="13068300"/>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1216" name="TextBox 3">
          <a:extLst>
            <a:ext uri="{FF2B5EF4-FFF2-40B4-BE49-F238E27FC236}">
              <a16:creationId xmlns:a16="http://schemas.microsoft.com/office/drawing/2014/main" id="{2FCB2291-5210-4E1A-B39E-3908C29B6F17}"/>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217" name="TextBox 3">
          <a:extLst>
            <a:ext uri="{FF2B5EF4-FFF2-40B4-BE49-F238E27FC236}">
              <a16:creationId xmlns:a16="http://schemas.microsoft.com/office/drawing/2014/main" id="{66A1687C-9EE9-41F6-AD42-18DAAAC46829}"/>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218" name="TextBox 3">
          <a:extLst>
            <a:ext uri="{FF2B5EF4-FFF2-40B4-BE49-F238E27FC236}">
              <a16:creationId xmlns:a16="http://schemas.microsoft.com/office/drawing/2014/main" id="{4420D99B-E6DE-4422-BA78-D86C82DFA9B5}"/>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219" name="TextBox 3">
          <a:extLst>
            <a:ext uri="{FF2B5EF4-FFF2-40B4-BE49-F238E27FC236}">
              <a16:creationId xmlns:a16="http://schemas.microsoft.com/office/drawing/2014/main" id="{2D406EDA-EDEB-449A-B7DE-1704AF32CB27}"/>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220" name="TextBox 3">
          <a:extLst>
            <a:ext uri="{FF2B5EF4-FFF2-40B4-BE49-F238E27FC236}">
              <a16:creationId xmlns:a16="http://schemas.microsoft.com/office/drawing/2014/main" id="{32A6DE2B-069D-47DE-95A7-6B8D38C86F97}"/>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221" name="TextBox 3">
          <a:extLst>
            <a:ext uri="{FF2B5EF4-FFF2-40B4-BE49-F238E27FC236}">
              <a16:creationId xmlns:a16="http://schemas.microsoft.com/office/drawing/2014/main" id="{E9B9B816-9351-4D42-AB05-E46BFBF7F4B9}"/>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1222" name="TextBox 3">
          <a:extLst>
            <a:ext uri="{FF2B5EF4-FFF2-40B4-BE49-F238E27FC236}">
              <a16:creationId xmlns:a16="http://schemas.microsoft.com/office/drawing/2014/main" id="{B69E5E7B-984C-4874-AAFA-8160935F75D8}"/>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1223" name="TextBox 3">
          <a:extLst>
            <a:ext uri="{FF2B5EF4-FFF2-40B4-BE49-F238E27FC236}">
              <a16:creationId xmlns:a16="http://schemas.microsoft.com/office/drawing/2014/main" id="{0A1C4699-E785-4933-AF63-52B31D1AC847}"/>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1224" name="TextBox 3">
          <a:extLst>
            <a:ext uri="{FF2B5EF4-FFF2-40B4-BE49-F238E27FC236}">
              <a16:creationId xmlns:a16="http://schemas.microsoft.com/office/drawing/2014/main" id="{A5180EA7-8C8C-4B6F-A0DC-7D911857A867}"/>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1225" name="TextBox 3">
          <a:extLst>
            <a:ext uri="{FF2B5EF4-FFF2-40B4-BE49-F238E27FC236}">
              <a16:creationId xmlns:a16="http://schemas.microsoft.com/office/drawing/2014/main" id="{5B2E4A6D-AA03-42D1-8DFD-7D1440738044}"/>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6872"/>
    <xdr:sp macro="" textlink="">
      <xdr:nvSpPr>
        <xdr:cNvPr id="1226" name="TextBox 3">
          <a:extLst>
            <a:ext uri="{FF2B5EF4-FFF2-40B4-BE49-F238E27FC236}">
              <a16:creationId xmlns:a16="http://schemas.microsoft.com/office/drawing/2014/main" id="{0DFE6AB0-465A-43C7-AB7D-05EB310D9268}"/>
            </a:ext>
          </a:extLst>
        </xdr:cNvPr>
        <xdr:cNvSpPr txBox="1">
          <a:spLocks noChangeArrowheads="1"/>
        </xdr:cNvSpPr>
      </xdr:nvSpPr>
      <xdr:spPr bwMode="auto">
        <a:xfrm>
          <a:off x="2346325"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15922"/>
    <xdr:sp macro="" textlink="">
      <xdr:nvSpPr>
        <xdr:cNvPr id="1227" name="TextBox 3">
          <a:extLst>
            <a:ext uri="{FF2B5EF4-FFF2-40B4-BE49-F238E27FC236}">
              <a16:creationId xmlns:a16="http://schemas.microsoft.com/office/drawing/2014/main" id="{58EFD86E-1FF3-4B3D-9EE2-0DE810B48FE0}"/>
            </a:ext>
          </a:extLst>
        </xdr:cNvPr>
        <xdr:cNvSpPr txBox="1">
          <a:spLocks noChangeArrowheads="1"/>
        </xdr:cNvSpPr>
      </xdr:nvSpPr>
      <xdr:spPr bwMode="auto">
        <a:xfrm>
          <a:off x="2346325"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6872"/>
    <xdr:sp macro="" textlink="">
      <xdr:nvSpPr>
        <xdr:cNvPr id="1228" name="TextBox 3">
          <a:extLst>
            <a:ext uri="{FF2B5EF4-FFF2-40B4-BE49-F238E27FC236}">
              <a16:creationId xmlns:a16="http://schemas.microsoft.com/office/drawing/2014/main" id="{D677E41D-D187-49C6-AE66-4B25E4D99F1E}"/>
            </a:ext>
          </a:extLst>
        </xdr:cNvPr>
        <xdr:cNvSpPr txBox="1">
          <a:spLocks noChangeArrowheads="1"/>
        </xdr:cNvSpPr>
      </xdr:nvSpPr>
      <xdr:spPr bwMode="auto">
        <a:xfrm>
          <a:off x="2346325"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229" name="TextBox 3">
          <a:extLst>
            <a:ext uri="{FF2B5EF4-FFF2-40B4-BE49-F238E27FC236}">
              <a16:creationId xmlns:a16="http://schemas.microsoft.com/office/drawing/2014/main" id="{FD975AAB-499A-4B74-BC64-1D40F545B34C}"/>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1230" name="TextBox 3">
          <a:extLst>
            <a:ext uri="{FF2B5EF4-FFF2-40B4-BE49-F238E27FC236}">
              <a16:creationId xmlns:a16="http://schemas.microsoft.com/office/drawing/2014/main" id="{DD61798D-0894-4C61-8FAD-17E01E01C069}"/>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1231" name="TextBox 3">
          <a:extLst>
            <a:ext uri="{FF2B5EF4-FFF2-40B4-BE49-F238E27FC236}">
              <a16:creationId xmlns:a16="http://schemas.microsoft.com/office/drawing/2014/main" id="{B0F55A33-75F3-465E-B1E9-257602186D3A}"/>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232" name="TextBox 3">
          <a:extLst>
            <a:ext uri="{FF2B5EF4-FFF2-40B4-BE49-F238E27FC236}">
              <a16:creationId xmlns:a16="http://schemas.microsoft.com/office/drawing/2014/main" id="{C8A15D30-D69F-422C-BA50-DFEE049E96FB}"/>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1233" name="TextBox 3">
          <a:extLst>
            <a:ext uri="{FF2B5EF4-FFF2-40B4-BE49-F238E27FC236}">
              <a16:creationId xmlns:a16="http://schemas.microsoft.com/office/drawing/2014/main" id="{1FFE260A-7F5A-497C-B6AA-813876442439}"/>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1234" name="TextBox 3">
          <a:extLst>
            <a:ext uri="{FF2B5EF4-FFF2-40B4-BE49-F238E27FC236}">
              <a16:creationId xmlns:a16="http://schemas.microsoft.com/office/drawing/2014/main" id="{28FAE218-E43B-45FA-92F4-13DE9E4F7BAF}"/>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235" name="TextBox 3">
          <a:extLst>
            <a:ext uri="{FF2B5EF4-FFF2-40B4-BE49-F238E27FC236}">
              <a16:creationId xmlns:a16="http://schemas.microsoft.com/office/drawing/2014/main" id="{73C7A26F-0518-4559-91D5-A1B4E05A3CE0}"/>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236" name="TextBox 3">
          <a:extLst>
            <a:ext uri="{FF2B5EF4-FFF2-40B4-BE49-F238E27FC236}">
              <a16:creationId xmlns:a16="http://schemas.microsoft.com/office/drawing/2014/main" id="{0F904E9E-2FD0-449A-88F3-ECE2D8D72442}"/>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237" name="TextBox 3">
          <a:extLst>
            <a:ext uri="{FF2B5EF4-FFF2-40B4-BE49-F238E27FC236}">
              <a16:creationId xmlns:a16="http://schemas.microsoft.com/office/drawing/2014/main" id="{CF4078A8-AF13-4393-A33F-A7E9655A0191}"/>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238" name="TextBox 3">
          <a:extLst>
            <a:ext uri="{FF2B5EF4-FFF2-40B4-BE49-F238E27FC236}">
              <a16:creationId xmlns:a16="http://schemas.microsoft.com/office/drawing/2014/main" id="{160F83B3-3B8F-4D72-9BF2-AC20FDC8356E}"/>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239" name="TextBox 3">
          <a:extLst>
            <a:ext uri="{FF2B5EF4-FFF2-40B4-BE49-F238E27FC236}">
              <a16:creationId xmlns:a16="http://schemas.microsoft.com/office/drawing/2014/main" id="{4AE87B2E-1266-4D30-8B87-830577FF2086}"/>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240" name="TextBox 3">
          <a:extLst>
            <a:ext uri="{FF2B5EF4-FFF2-40B4-BE49-F238E27FC236}">
              <a16:creationId xmlns:a16="http://schemas.microsoft.com/office/drawing/2014/main" id="{007DE311-E02C-47B4-B5CC-65BD69AF1F55}"/>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241" name="TextBox 3">
          <a:extLst>
            <a:ext uri="{FF2B5EF4-FFF2-40B4-BE49-F238E27FC236}">
              <a16:creationId xmlns:a16="http://schemas.microsoft.com/office/drawing/2014/main" id="{CDC59985-F1F1-4A44-8D46-056BB8C54362}"/>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1242" name="TextBox 3">
          <a:extLst>
            <a:ext uri="{FF2B5EF4-FFF2-40B4-BE49-F238E27FC236}">
              <a16:creationId xmlns:a16="http://schemas.microsoft.com/office/drawing/2014/main" id="{6FE61B86-CC0E-4721-89C0-9947460368BD}"/>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1243" name="TextBox 3">
          <a:extLst>
            <a:ext uri="{FF2B5EF4-FFF2-40B4-BE49-F238E27FC236}">
              <a16:creationId xmlns:a16="http://schemas.microsoft.com/office/drawing/2014/main" id="{A9FBD8A5-AA1F-494D-AC90-69303772E3EC}"/>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244" name="TextBox 3">
          <a:extLst>
            <a:ext uri="{FF2B5EF4-FFF2-40B4-BE49-F238E27FC236}">
              <a16:creationId xmlns:a16="http://schemas.microsoft.com/office/drawing/2014/main" id="{6BAA7083-F73F-4DB7-B818-04003AE08879}"/>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245" name="TextBox 3">
          <a:extLst>
            <a:ext uri="{FF2B5EF4-FFF2-40B4-BE49-F238E27FC236}">
              <a16:creationId xmlns:a16="http://schemas.microsoft.com/office/drawing/2014/main" id="{555BC992-0B74-491D-AED9-DC6718F3E0EF}"/>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246" name="TextBox 3">
          <a:extLst>
            <a:ext uri="{FF2B5EF4-FFF2-40B4-BE49-F238E27FC236}">
              <a16:creationId xmlns:a16="http://schemas.microsoft.com/office/drawing/2014/main" id="{B934F3FA-9260-407D-9257-D6290B7AFD79}"/>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247" name="TextBox 3">
          <a:extLst>
            <a:ext uri="{FF2B5EF4-FFF2-40B4-BE49-F238E27FC236}">
              <a16:creationId xmlns:a16="http://schemas.microsoft.com/office/drawing/2014/main" id="{2EB28D90-9DA0-42F8-A52A-B7F589C3B18C}"/>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248" name="TextBox 3">
          <a:extLst>
            <a:ext uri="{FF2B5EF4-FFF2-40B4-BE49-F238E27FC236}">
              <a16:creationId xmlns:a16="http://schemas.microsoft.com/office/drawing/2014/main" id="{73387481-E646-42E7-93B8-821DCEB86AC8}"/>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1249" name="TextBox 3">
          <a:extLst>
            <a:ext uri="{FF2B5EF4-FFF2-40B4-BE49-F238E27FC236}">
              <a16:creationId xmlns:a16="http://schemas.microsoft.com/office/drawing/2014/main" id="{A492D5DF-1CFA-431E-9FDE-B8C1A097F55F}"/>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250" name="TextBox 3">
          <a:extLst>
            <a:ext uri="{FF2B5EF4-FFF2-40B4-BE49-F238E27FC236}">
              <a16:creationId xmlns:a16="http://schemas.microsoft.com/office/drawing/2014/main" id="{2D750A9B-5E93-42A6-923B-36BCBAFB2A62}"/>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1251" name="TextBox 3">
          <a:extLst>
            <a:ext uri="{FF2B5EF4-FFF2-40B4-BE49-F238E27FC236}">
              <a16:creationId xmlns:a16="http://schemas.microsoft.com/office/drawing/2014/main" id="{EF8A0483-13E1-468E-B743-A13A05AB8870}"/>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1252" name="TextBox 3">
          <a:extLst>
            <a:ext uri="{FF2B5EF4-FFF2-40B4-BE49-F238E27FC236}">
              <a16:creationId xmlns:a16="http://schemas.microsoft.com/office/drawing/2014/main" id="{A58FDC0E-3A18-47A8-9365-C5F12CE39D7C}"/>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1253" name="TextBox 3">
          <a:extLst>
            <a:ext uri="{FF2B5EF4-FFF2-40B4-BE49-F238E27FC236}">
              <a16:creationId xmlns:a16="http://schemas.microsoft.com/office/drawing/2014/main" id="{5773B14B-ED88-4133-82AF-1D8E2128358B}"/>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1254" name="TextBox 3">
          <a:extLst>
            <a:ext uri="{FF2B5EF4-FFF2-40B4-BE49-F238E27FC236}">
              <a16:creationId xmlns:a16="http://schemas.microsoft.com/office/drawing/2014/main" id="{196BD795-7757-4614-8382-D96D9B869604}"/>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1255" name="TextBox 3">
          <a:extLst>
            <a:ext uri="{FF2B5EF4-FFF2-40B4-BE49-F238E27FC236}">
              <a16:creationId xmlns:a16="http://schemas.microsoft.com/office/drawing/2014/main" id="{7469F3D7-7454-46D5-80D7-4C43EB2FA72D}"/>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256" name="TextBox 3">
          <a:extLst>
            <a:ext uri="{FF2B5EF4-FFF2-40B4-BE49-F238E27FC236}">
              <a16:creationId xmlns:a16="http://schemas.microsoft.com/office/drawing/2014/main" id="{61082A82-81D5-462D-A994-133337E94238}"/>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257" name="TextBox 3">
          <a:extLst>
            <a:ext uri="{FF2B5EF4-FFF2-40B4-BE49-F238E27FC236}">
              <a16:creationId xmlns:a16="http://schemas.microsoft.com/office/drawing/2014/main" id="{8419577D-6DF0-42D7-8A58-6C7E7DB9AD72}"/>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60372"/>
    <xdr:sp macro="" textlink="">
      <xdr:nvSpPr>
        <xdr:cNvPr id="1258" name="TextBox 3">
          <a:extLst>
            <a:ext uri="{FF2B5EF4-FFF2-40B4-BE49-F238E27FC236}">
              <a16:creationId xmlns:a16="http://schemas.microsoft.com/office/drawing/2014/main" id="{60431297-CBAF-48F7-B9AA-2803B2BCF766}"/>
            </a:ext>
          </a:extLst>
        </xdr:cNvPr>
        <xdr:cNvSpPr txBox="1">
          <a:spLocks noChangeArrowheads="1"/>
        </xdr:cNvSpPr>
      </xdr:nvSpPr>
      <xdr:spPr bwMode="auto">
        <a:xfrm>
          <a:off x="2346325"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259" name="TextBox 3">
          <a:extLst>
            <a:ext uri="{FF2B5EF4-FFF2-40B4-BE49-F238E27FC236}">
              <a16:creationId xmlns:a16="http://schemas.microsoft.com/office/drawing/2014/main" id="{0CF47B3B-551C-4327-A394-BA9C012EB24D}"/>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60372"/>
    <xdr:sp macro="" textlink="">
      <xdr:nvSpPr>
        <xdr:cNvPr id="1260" name="TextBox 3">
          <a:extLst>
            <a:ext uri="{FF2B5EF4-FFF2-40B4-BE49-F238E27FC236}">
              <a16:creationId xmlns:a16="http://schemas.microsoft.com/office/drawing/2014/main" id="{4C9D29AE-968B-4BEA-8042-46108EAE975E}"/>
            </a:ext>
          </a:extLst>
        </xdr:cNvPr>
        <xdr:cNvSpPr txBox="1">
          <a:spLocks noChangeArrowheads="1"/>
        </xdr:cNvSpPr>
      </xdr:nvSpPr>
      <xdr:spPr bwMode="auto">
        <a:xfrm>
          <a:off x="2346325"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1261" name="TextBox 3">
          <a:extLst>
            <a:ext uri="{FF2B5EF4-FFF2-40B4-BE49-F238E27FC236}">
              <a16:creationId xmlns:a16="http://schemas.microsoft.com/office/drawing/2014/main" id="{B48388F6-5978-45C4-B26C-4BDACA8566DC}"/>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262" name="TextBox 3">
          <a:extLst>
            <a:ext uri="{FF2B5EF4-FFF2-40B4-BE49-F238E27FC236}">
              <a16:creationId xmlns:a16="http://schemas.microsoft.com/office/drawing/2014/main" id="{CA7870E9-F064-4528-A7BA-1B4E0F47DD49}"/>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1263" name="TextBox 3">
          <a:extLst>
            <a:ext uri="{FF2B5EF4-FFF2-40B4-BE49-F238E27FC236}">
              <a16:creationId xmlns:a16="http://schemas.microsoft.com/office/drawing/2014/main" id="{3968F223-7A19-444D-95BC-4BAA8A25949F}"/>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264" name="TextBox 3">
          <a:extLst>
            <a:ext uri="{FF2B5EF4-FFF2-40B4-BE49-F238E27FC236}">
              <a16:creationId xmlns:a16="http://schemas.microsoft.com/office/drawing/2014/main" id="{3A60B144-8A62-4AD4-AB93-CBDABEF31A67}"/>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1265" name="TextBox 3">
          <a:extLst>
            <a:ext uri="{FF2B5EF4-FFF2-40B4-BE49-F238E27FC236}">
              <a16:creationId xmlns:a16="http://schemas.microsoft.com/office/drawing/2014/main" id="{A1BF8CF5-0F87-415C-96B5-46C146A2FA83}"/>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266" name="TextBox 3">
          <a:extLst>
            <a:ext uri="{FF2B5EF4-FFF2-40B4-BE49-F238E27FC236}">
              <a16:creationId xmlns:a16="http://schemas.microsoft.com/office/drawing/2014/main" id="{9AD660DA-8E34-4AFB-BAB5-3CE389EDD9BA}"/>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1267" name="TextBox 3">
          <a:extLst>
            <a:ext uri="{FF2B5EF4-FFF2-40B4-BE49-F238E27FC236}">
              <a16:creationId xmlns:a16="http://schemas.microsoft.com/office/drawing/2014/main" id="{BB2108B7-6239-43E5-8745-7D0802C2C187}"/>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268" name="TextBox 3">
          <a:extLst>
            <a:ext uri="{FF2B5EF4-FFF2-40B4-BE49-F238E27FC236}">
              <a16:creationId xmlns:a16="http://schemas.microsoft.com/office/drawing/2014/main" id="{D62FE8A9-0B44-4772-80BA-B1E2CC6F5448}"/>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1269" name="TextBox 3">
          <a:extLst>
            <a:ext uri="{FF2B5EF4-FFF2-40B4-BE49-F238E27FC236}">
              <a16:creationId xmlns:a16="http://schemas.microsoft.com/office/drawing/2014/main" id="{9D7D90B0-7ED3-406F-AC98-B5718F90A800}"/>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1270" name="TextBox 3">
          <a:extLst>
            <a:ext uri="{FF2B5EF4-FFF2-40B4-BE49-F238E27FC236}">
              <a16:creationId xmlns:a16="http://schemas.microsoft.com/office/drawing/2014/main" id="{BD51836D-2E54-45BB-82B3-85D4B330B873}"/>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1271" name="TextBox 3">
          <a:extLst>
            <a:ext uri="{FF2B5EF4-FFF2-40B4-BE49-F238E27FC236}">
              <a16:creationId xmlns:a16="http://schemas.microsoft.com/office/drawing/2014/main" id="{1FC4EACD-E965-40D8-AA3B-1CE41338D5F4}"/>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1272" name="TextBox 3">
          <a:extLst>
            <a:ext uri="{FF2B5EF4-FFF2-40B4-BE49-F238E27FC236}">
              <a16:creationId xmlns:a16="http://schemas.microsoft.com/office/drawing/2014/main" id="{9584E8FA-F06D-4280-A37B-350D6260B55D}"/>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1273" name="TextBox 3">
          <a:extLst>
            <a:ext uri="{FF2B5EF4-FFF2-40B4-BE49-F238E27FC236}">
              <a16:creationId xmlns:a16="http://schemas.microsoft.com/office/drawing/2014/main" id="{E537A36C-6BBE-4CE9-AC17-F8F1E7128CF0}"/>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274" name="TextBox 3">
          <a:extLst>
            <a:ext uri="{FF2B5EF4-FFF2-40B4-BE49-F238E27FC236}">
              <a16:creationId xmlns:a16="http://schemas.microsoft.com/office/drawing/2014/main" id="{44052BE4-7B2F-4619-837F-123A8BD65C94}"/>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1275" name="TextBox 3">
          <a:extLst>
            <a:ext uri="{FF2B5EF4-FFF2-40B4-BE49-F238E27FC236}">
              <a16:creationId xmlns:a16="http://schemas.microsoft.com/office/drawing/2014/main" id="{3A6AB64D-CC8C-4CDA-9F7B-C78F28D429DF}"/>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1276" name="TextBox 3">
          <a:extLst>
            <a:ext uri="{FF2B5EF4-FFF2-40B4-BE49-F238E27FC236}">
              <a16:creationId xmlns:a16="http://schemas.microsoft.com/office/drawing/2014/main" id="{0ECFABB9-6606-4A35-8B04-A2AC54BCC23C}"/>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1277" name="TextBox 3">
          <a:extLst>
            <a:ext uri="{FF2B5EF4-FFF2-40B4-BE49-F238E27FC236}">
              <a16:creationId xmlns:a16="http://schemas.microsoft.com/office/drawing/2014/main" id="{51265795-5657-4975-8D18-504D28F94F26}"/>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1278" name="TextBox 3">
          <a:extLst>
            <a:ext uri="{FF2B5EF4-FFF2-40B4-BE49-F238E27FC236}">
              <a16:creationId xmlns:a16="http://schemas.microsoft.com/office/drawing/2014/main" id="{06644388-793E-42A2-87FD-6E686766D7BA}"/>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279" name="TextBox 3">
          <a:extLst>
            <a:ext uri="{FF2B5EF4-FFF2-40B4-BE49-F238E27FC236}">
              <a16:creationId xmlns:a16="http://schemas.microsoft.com/office/drawing/2014/main" id="{B0D64A71-9617-4576-887A-63B4EC3503C7}"/>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1280" name="TextBox 3">
          <a:extLst>
            <a:ext uri="{FF2B5EF4-FFF2-40B4-BE49-F238E27FC236}">
              <a16:creationId xmlns:a16="http://schemas.microsoft.com/office/drawing/2014/main" id="{46F6F28E-7400-4523-B126-4425BECA3523}"/>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281" name="TextBox 3">
          <a:extLst>
            <a:ext uri="{FF2B5EF4-FFF2-40B4-BE49-F238E27FC236}">
              <a16:creationId xmlns:a16="http://schemas.microsoft.com/office/drawing/2014/main" id="{4EBB5141-2561-42E5-AF47-D8B2E644D9B4}"/>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1282" name="TextBox 3">
          <a:extLst>
            <a:ext uri="{FF2B5EF4-FFF2-40B4-BE49-F238E27FC236}">
              <a16:creationId xmlns:a16="http://schemas.microsoft.com/office/drawing/2014/main" id="{25B96369-513B-424A-AC53-C330DCCB622A}"/>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283" name="TextBox 3">
          <a:extLst>
            <a:ext uri="{FF2B5EF4-FFF2-40B4-BE49-F238E27FC236}">
              <a16:creationId xmlns:a16="http://schemas.microsoft.com/office/drawing/2014/main" id="{CDE3A413-4F8F-46F3-A793-5BA77074592A}"/>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284" name="TextBox 3">
          <a:extLst>
            <a:ext uri="{FF2B5EF4-FFF2-40B4-BE49-F238E27FC236}">
              <a16:creationId xmlns:a16="http://schemas.microsoft.com/office/drawing/2014/main" id="{93BBC60F-E8A8-49AC-9486-F9FE42294F64}"/>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60372"/>
    <xdr:sp macro="" textlink="">
      <xdr:nvSpPr>
        <xdr:cNvPr id="1285" name="TextBox 3">
          <a:extLst>
            <a:ext uri="{FF2B5EF4-FFF2-40B4-BE49-F238E27FC236}">
              <a16:creationId xmlns:a16="http://schemas.microsoft.com/office/drawing/2014/main" id="{40906D6C-A92D-44E8-8CD1-06FCAFF89C8F}"/>
            </a:ext>
          </a:extLst>
        </xdr:cNvPr>
        <xdr:cNvSpPr txBox="1">
          <a:spLocks noChangeArrowheads="1"/>
        </xdr:cNvSpPr>
      </xdr:nvSpPr>
      <xdr:spPr bwMode="auto">
        <a:xfrm>
          <a:off x="2346325"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286" name="Text Box 22">
          <a:extLst>
            <a:ext uri="{FF2B5EF4-FFF2-40B4-BE49-F238E27FC236}">
              <a16:creationId xmlns:a16="http://schemas.microsoft.com/office/drawing/2014/main" id="{BA76D725-26FE-42CF-9BF6-07C5A6B0B5E1}"/>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287" name="Text Box 23">
          <a:extLst>
            <a:ext uri="{FF2B5EF4-FFF2-40B4-BE49-F238E27FC236}">
              <a16:creationId xmlns:a16="http://schemas.microsoft.com/office/drawing/2014/main" id="{0E05498E-AF57-4A2A-8808-3A6F0DEB2CEE}"/>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288" name="Text Box 24">
          <a:extLst>
            <a:ext uri="{FF2B5EF4-FFF2-40B4-BE49-F238E27FC236}">
              <a16:creationId xmlns:a16="http://schemas.microsoft.com/office/drawing/2014/main" id="{12FCD525-721F-498A-8D7A-0F49C4B73D41}"/>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289" name="Text Box 25">
          <a:extLst>
            <a:ext uri="{FF2B5EF4-FFF2-40B4-BE49-F238E27FC236}">
              <a16:creationId xmlns:a16="http://schemas.microsoft.com/office/drawing/2014/main" id="{EE840160-1F19-4000-9019-784FA6ACC0EE}"/>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290" name="Text Box 26">
          <a:extLst>
            <a:ext uri="{FF2B5EF4-FFF2-40B4-BE49-F238E27FC236}">
              <a16:creationId xmlns:a16="http://schemas.microsoft.com/office/drawing/2014/main" id="{A082DBA2-BC72-45F2-9981-2CA2B8E1213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291" name="Text Box 27">
          <a:extLst>
            <a:ext uri="{FF2B5EF4-FFF2-40B4-BE49-F238E27FC236}">
              <a16:creationId xmlns:a16="http://schemas.microsoft.com/office/drawing/2014/main" id="{1EC69AFC-164D-4D6D-A439-5B13CE4A59D0}"/>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292" name="Text Box 28">
          <a:extLst>
            <a:ext uri="{FF2B5EF4-FFF2-40B4-BE49-F238E27FC236}">
              <a16:creationId xmlns:a16="http://schemas.microsoft.com/office/drawing/2014/main" id="{3F31456B-357D-4384-85C9-1DFB1584C67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293" name="Text Box 29">
          <a:extLst>
            <a:ext uri="{FF2B5EF4-FFF2-40B4-BE49-F238E27FC236}">
              <a16:creationId xmlns:a16="http://schemas.microsoft.com/office/drawing/2014/main" id="{D42D9DD8-272E-4FBD-B561-37B1F55405A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294" name="Text Box 14">
          <a:extLst>
            <a:ext uri="{FF2B5EF4-FFF2-40B4-BE49-F238E27FC236}">
              <a16:creationId xmlns:a16="http://schemas.microsoft.com/office/drawing/2014/main" id="{B409E789-30F1-4F6B-B185-B78C33A0E56E}"/>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295" name="Text Box 15">
          <a:extLst>
            <a:ext uri="{FF2B5EF4-FFF2-40B4-BE49-F238E27FC236}">
              <a16:creationId xmlns:a16="http://schemas.microsoft.com/office/drawing/2014/main" id="{C58C04F9-5BA9-4392-B825-0E027F88915D}"/>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296" name="Text Box 16">
          <a:extLst>
            <a:ext uri="{FF2B5EF4-FFF2-40B4-BE49-F238E27FC236}">
              <a16:creationId xmlns:a16="http://schemas.microsoft.com/office/drawing/2014/main" id="{E5CEC66B-8872-473A-A6F3-6204DDE1893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297" name="Text Box 17">
          <a:extLst>
            <a:ext uri="{FF2B5EF4-FFF2-40B4-BE49-F238E27FC236}">
              <a16:creationId xmlns:a16="http://schemas.microsoft.com/office/drawing/2014/main" id="{B20E3A97-EBAB-4745-8254-67B727585CB1}"/>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298" name="Text Box 18">
          <a:extLst>
            <a:ext uri="{FF2B5EF4-FFF2-40B4-BE49-F238E27FC236}">
              <a16:creationId xmlns:a16="http://schemas.microsoft.com/office/drawing/2014/main" id="{B914D904-58E7-4B96-A865-C2C5DFF36443}"/>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299" name="Text Box 19">
          <a:extLst>
            <a:ext uri="{FF2B5EF4-FFF2-40B4-BE49-F238E27FC236}">
              <a16:creationId xmlns:a16="http://schemas.microsoft.com/office/drawing/2014/main" id="{052CDFF3-7E73-46E6-9A68-4D585284FB2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00" name="Text Box 20">
          <a:extLst>
            <a:ext uri="{FF2B5EF4-FFF2-40B4-BE49-F238E27FC236}">
              <a16:creationId xmlns:a16="http://schemas.microsoft.com/office/drawing/2014/main" id="{1529D30B-23AD-4C02-BBA0-EE1977B5B24E}"/>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01" name="Text Box 21">
          <a:extLst>
            <a:ext uri="{FF2B5EF4-FFF2-40B4-BE49-F238E27FC236}">
              <a16:creationId xmlns:a16="http://schemas.microsoft.com/office/drawing/2014/main" id="{873B29BE-6746-4BC0-A395-45631B820038}"/>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02" name="Text Box 14">
          <a:extLst>
            <a:ext uri="{FF2B5EF4-FFF2-40B4-BE49-F238E27FC236}">
              <a16:creationId xmlns:a16="http://schemas.microsoft.com/office/drawing/2014/main" id="{25F5E25B-E71D-4B15-84B5-CD2A481ED7AA}"/>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03" name="Text Box 15">
          <a:extLst>
            <a:ext uri="{FF2B5EF4-FFF2-40B4-BE49-F238E27FC236}">
              <a16:creationId xmlns:a16="http://schemas.microsoft.com/office/drawing/2014/main" id="{ABE37BA9-24E3-4912-8AE6-98BC7CC826A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04" name="Text Box 16">
          <a:extLst>
            <a:ext uri="{FF2B5EF4-FFF2-40B4-BE49-F238E27FC236}">
              <a16:creationId xmlns:a16="http://schemas.microsoft.com/office/drawing/2014/main" id="{929033C0-DBE7-44D0-9261-8D7C8B3FB41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05" name="Text Box 17">
          <a:extLst>
            <a:ext uri="{FF2B5EF4-FFF2-40B4-BE49-F238E27FC236}">
              <a16:creationId xmlns:a16="http://schemas.microsoft.com/office/drawing/2014/main" id="{A4283861-D334-4ACB-A943-3EEB09D9D6A1}"/>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06" name="Text Box 18">
          <a:extLst>
            <a:ext uri="{FF2B5EF4-FFF2-40B4-BE49-F238E27FC236}">
              <a16:creationId xmlns:a16="http://schemas.microsoft.com/office/drawing/2014/main" id="{BFC5FF9B-4309-413E-A0B9-54E3ED41A90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07" name="Text Box 19">
          <a:extLst>
            <a:ext uri="{FF2B5EF4-FFF2-40B4-BE49-F238E27FC236}">
              <a16:creationId xmlns:a16="http://schemas.microsoft.com/office/drawing/2014/main" id="{941C85CD-EB50-4B1C-AE5D-2EEB5330C18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08" name="Text Box 20">
          <a:extLst>
            <a:ext uri="{FF2B5EF4-FFF2-40B4-BE49-F238E27FC236}">
              <a16:creationId xmlns:a16="http://schemas.microsoft.com/office/drawing/2014/main" id="{FF167328-7A41-4FC0-8E28-71BB0624BA63}"/>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09" name="Text Box 21">
          <a:extLst>
            <a:ext uri="{FF2B5EF4-FFF2-40B4-BE49-F238E27FC236}">
              <a16:creationId xmlns:a16="http://schemas.microsoft.com/office/drawing/2014/main" id="{23F33905-2392-4EA5-AB7C-22EDBD82A863}"/>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10" name="Text Box 22">
          <a:extLst>
            <a:ext uri="{FF2B5EF4-FFF2-40B4-BE49-F238E27FC236}">
              <a16:creationId xmlns:a16="http://schemas.microsoft.com/office/drawing/2014/main" id="{E0E00546-67AA-472D-AB37-6A47DC0A6F4E}"/>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11" name="Text Box 23">
          <a:extLst>
            <a:ext uri="{FF2B5EF4-FFF2-40B4-BE49-F238E27FC236}">
              <a16:creationId xmlns:a16="http://schemas.microsoft.com/office/drawing/2014/main" id="{3F200E93-A807-4B3F-A868-064D9987BAB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12" name="Text Box 24">
          <a:extLst>
            <a:ext uri="{FF2B5EF4-FFF2-40B4-BE49-F238E27FC236}">
              <a16:creationId xmlns:a16="http://schemas.microsoft.com/office/drawing/2014/main" id="{3AA87BA3-99AA-4C16-B7A9-88D857441391}"/>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13" name="Text Box 25">
          <a:extLst>
            <a:ext uri="{FF2B5EF4-FFF2-40B4-BE49-F238E27FC236}">
              <a16:creationId xmlns:a16="http://schemas.microsoft.com/office/drawing/2014/main" id="{0DF8C7AA-9120-4412-B6B6-CF5BED9D86B4}"/>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14" name="Text Box 26">
          <a:extLst>
            <a:ext uri="{FF2B5EF4-FFF2-40B4-BE49-F238E27FC236}">
              <a16:creationId xmlns:a16="http://schemas.microsoft.com/office/drawing/2014/main" id="{B585018B-545F-42F3-B0DF-08581070A21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15" name="Text Box 27">
          <a:extLst>
            <a:ext uri="{FF2B5EF4-FFF2-40B4-BE49-F238E27FC236}">
              <a16:creationId xmlns:a16="http://schemas.microsoft.com/office/drawing/2014/main" id="{0A9E4F59-47CF-488B-8561-A12EDB01CF3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16" name="Text Box 28">
          <a:extLst>
            <a:ext uri="{FF2B5EF4-FFF2-40B4-BE49-F238E27FC236}">
              <a16:creationId xmlns:a16="http://schemas.microsoft.com/office/drawing/2014/main" id="{224EF37F-3078-4A7D-A77D-36C992E083F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17" name="Text Box 29">
          <a:extLst>
            <a:ext uri="{FF2B5EF4-FFF2-40B4-BE49-F238E27FC236}">
              <a16:creationId xmlns:a16="http://schemas.microsoft.com/office/drawing/2014/main" id="{102512BC-8688-4A6A-939A-CA020CED41CF}"/>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18" name="Text Box 14">
          <a:extLst>
            <a:ext uri="{FF2B5EF4-FFF2-40B4-BE49-F238E27FC236}">
              <a16:creationId xmlns:a16="http://schemas.microsoft.com/office/drawing/2014/main" id="{4EACAAF0-C894-433F-AE34-2EBBDE1C01E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19" name="Text Box 15">
          <a:extLst>
            <a:ext uri="{FF2B5EF4-FFF2-40B4-BE49-F238E27FC236}">
              <a16:creationId xmlns:a16="http://schemas.microsoft.com/office/drawing/2014/main" id="{03BF61FF-566A-41AF-921E-26A2B53712D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20" name="Text Box 16">
          <a:extLst>
            <a:ext uri="{FF2B5EF4-FFF2-40B4-BE49-F238E27FC236}">
              <a16:creationId xmlns:a16="http://schemas.microsoft.com/office/drawing/2014/main" id="{AEFA6A83-BA99-4861-99A3-D5A05216DE6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21" name="Text Box 17">
          <a:extLst>
            <a:ext uri="{FF2B5EF4-FFF2-40B4-BE49-F238E27FC236}">
              <a16:creationId xmlns:a16="http://schemas.microsoft.com/office/drawing/2014/main" id="{7D9C1F78-2D46-4369-881F-AC56BCEA2AB4}"/>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22" name="Text Box 18">
          <a:extLst>
            <a:ext uri="{FF2B5EF4-FFF2-40B4-BE49-F238E27FC236}">
              <a16:creationId xmlns:a16="http://schemas.microsoft.com/office/drawing/2014/main" id="{D3CF0B9F-37DA-4D57-AF52-24EFB24A3D28}"/>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23" name="Text Box 19">
          <a:extLst>
            <a:ext uri="{FF2B5EF4-FFF2-40B4-BE49-F238E27FC236}">
              <a16:creationId xmlns:a16="http://schemas.microsoft.com/office/drawing/2014/main" id="{CA24AB8D-4FC4-406C-8B23-0D59AA276663}"/>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24" name="Text Box 20">
          <a:extLst>
            <a:ext uri="{FF2B5EF4-FFF2-40B4-BE49-F238E27FC236}">
              <a16:creationId xmlns:a16="http://schemas.microsoft.com/office/drawing/2014/main" id="{85E13CA9-EBF5-4ADD-832E-F8BFEBC03151}"/>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25" name="Text Box 21">
          <a:extLst>
            <a:ext uri="{FF2B5EF4-FFF2-40B4-BE49-F238E27FC236}">
              <a16:creationId xmlns:a16="http://schemas.microsoft.com/office/drawing/2014/main" id="{DCA3D1C6-8CCF-4D95-8763-6701ACEEB3E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26" name="Text Box 14">
          <a:extLst>
            <a:ext uri="{FF2B5EF4-FFF2-40B4-BE49-F238E27FC236}">
              <a16:creationId xmlns:a16="http://schemas.microsoft.com/office/drawing/2014/main" id="{9D960398-6C23-431D-B5E3-4C5AB3420278}"/>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27" name="Text Box 15">
          <a:extLst>
            <a:ext uri="{FF2B5EF4-FFF2-40B4-BE49-F238E27FC236}">
              <a16:creationId xmlns:a16="http://schemas.microsoft.com/office/drawing/2014/main" id="{57E96E47-BC52-4409-804E-0F8F3FD8CA4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28" name="Text Box 16">
          <a:extLst>
            <a:ext uri="{FF2B5EF4-FFF2-40B4-BE49-F238E27FC236}">
              <a16:creationId xmlns:a16="http://schemas.microsoft.com/office/drawing/2014/main" id="{CC58AD35-0D65-4380-AB3F-4FD47C327AE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29" name="Text Box 17">
          <a:extLst>
            <a:ext uri="{FF2B5EF4-FFF2-40B4-BE49-F238E27FC236}">
              <a16:creationId xmlns:a16="http://schemas.microsoft.com/office/drawing/2014/main" id="{9773CEEC-FE3E-4AA7-97A8-7DE296BB607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30" name="Text Box 18">
          <a:extLst>
            <a:ext uri="{FF2B5EF4-FFF2-40B4-BE49-F238E27FC236}">
              <a16:creationId xmlns:a16="http://schemas.microsoft.com/office/drawing/2014/main" id="{2566A450-CA90-45F5-BDEE-2F38D72F9A7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31" name="Text Box 19">
          <a:extLst>
            <a:ext uri="{FF2B5EF4-FFF2-40B4-BE49-F238E27FC236}">
              <a16:creationId xmlns:a16="http://schemas.microsoft.com/office/drawing/2014/main" id="{50BCB0EF-EB9D-4CF9-A6A8-F83C69E88EF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32" name="Text Box 20">
          <a:extLst>
            <a:ext uri="{FF2B5EF4-FFF2-40B4-BE49-F238E27FC236}">
              <a16:creationId xmlns:a16="http://schemas.microsoft.com/office/drawing/2014/main" id="{FFEA0DBA-097D-4AD0-9905-A8DF8766E798}"/>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33" name="Text Box 21">
          <a:extLst>
            <a:ext uri="{FF2B5EF4-FFF2-40B4-BE49-F238E27FC236}">
              <a16:creationId xmlns:a16="http://schemas.microsoft.com/office/drawing/2014/main" id="{629690EF-AFD5-4B4B-A659-D39CBE57C18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34" name="Text Box 22">
          <a:extLst>
            <a:ext uri="{FF2B5EF4-FFF2-40B4-BE49-F238E27FC236}">
              <a16:creationId xmlns:a16="http://schemas.microsoft.com/office/drawing/2014/main" id="{66CB6278-AC00-4959-BFE7-5A98838DE408}"/>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35" name="Text Box 23">
          <a:extLst>
            <a:ext uri="{FF2B5EF4-FFF2-40B4-BE49-F238E27FC236}">
              <a16:creationId xmlns:a16="http://schemas.microsoft.com/office/drawing/2014/main" id="{E5F1610E-7DC3-4C6F-AE1D-5F4B653E073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36" name="Text Box 24">
          <a:extLst>
            <a:ext uri="{FF2B5EF4-FFF2-40B4-BE49-F238E27FC236}">
              <a16:creationId xmlns:a16="http://schemas.microsoft.com/office/drawing/2014/main" id="{42D2EAA7-B10F-4B80-9412-AA795C77339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37" name="Text Box 25">
          <a:extLst>
            <a:ext uri="{FF2B5EF4-FFF2-40B4-BE49-F238E27FC236}">
              <a16:creationId xmlns:a16="http://schemas.microsoft.com/office/drawing/2014/main" id="{E133A9B7-7447-4299-A998-3C28698C716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38" name="Text Box 26">
          <a:extLst>
            <a:ext uri="{FF2B5EF4-FFF2-40B4-BE49-F238E27FC236}">
              <a16:creationId xmlns:a16="http://schemas.microsoft.com/office/drawing/2014/main" id="{DD292A57-024A-4819-BC70-061BACD6FDA1}"/>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39" name="Text Box 27">
          <a:extLst>
            <a:ext uri="{FF2B5EF4-FFF2-40B4-BE49-F238E27FC236}">
              <a16:creationId xmlns:a16="http://schemas.microsoft.com/office/drawing/2014/main" id="{31EFF188-12B6-4FF8-8C5E-4A4B556F4D8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40" name="Text Box 28">
          <a:extLst>
            <a:ext uri="{FF2B5EF4-FFF2-40B4-BE49-F238E27FC236}">
              <a16:creationId xmlns:a16="http://schemas.microsoft.com/office/drawing/2014/main" id="{D9C17566-0D08-46E0-B043-D4F9CDADDA40}"/>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41" name="Text Box 29">
          <a:extLst>
            <a:ext uri="{FF2B5EF4-FFF2-40B4-BE49-F238E27FC236}">
              <a16:creationId xmlns:a16="http://schemas.microsoft.com/office/drawing/2014/main" id="{61663941-C3E6-42DA-B63A-EF55477A85C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42" name="Text Box 14">
          <a:extLst>
            <a:ext uri="{FF2B5EF4-FFF2-40B4-BE49-F238E27FC236}">
              <a16:creationId xmlns:a16="http://schemas.microsoft.com/office/drawing/2014/main" id="{04B5F3F5-169C-4D00-A38A-144F34757A5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43" name="Text Box 15">
          <a:extLst>
            <a:ext uri="{FF2B5EF4-FFF2-40B4-BE49-F238E27FC236}">
              <a16:creationId xmlns:a16="http://schemas.microsoft.com/office/drawing/2014/main" id="{50391883-5BA0-43DA-BFBE-7D2C810A8CC8}"/>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44" name="Text Box 16">
          <a:extLst>
            <a:ext uri="{FF2B5EF4-FFF2-40B4-BE49-F238E27FC236}">
              <a16:creationId xmlns:a16="http://schemas.microsoft.com/office/drawing/2014/main" id="{11C3CB95-D79C-423D-89AE-4C6A0F8C2F3E}"/>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45" name="Text Box 17">
          <a:extLst>
            <a:ext uri="{FF2B5EF4-FFF2-40B4-BE49-F238E27FC236}">
              <a16:creationId xmlns:a16="http://schemas.microsoft.com/office/drawing/2014/main" id="{8ACA40CA-EC53-4365-B989-639E18BB0481}"/>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46" name="Text Box 18">
          <a:extLst>
            <a:ext uri="{FF2B5EF4-FFF2-40B4-BE49-F238E27FC236}">
              <a16:creationId xmlns:a16="http://schemas.microsoft.com/office/drawing/2014/main" id="{7591C913-5833-48E2-91D1-515B4D183CC3}"/>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47" name="Text Box 19">
          <a:extLst>
            <a:ext uri="{FF2B5EF4-FFF2-40B4-BE49-F238E27FC236}">
              <a16:creationId xmlns:a16="http://schemas.microsoft.com/office/drawing/2014/main" id="{E9B6B2FA-C52E-493A-853E-934EFCBF446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48" name="Text Box 20">
          <a:extLst>
            <a:ext uri="{FF2B5EF4-FFF2-40B4-BE49-F238E27FC236}">
              <a16:creationId xmlns:a16="http://schemas.microsoft.com/office/drawing/2014/main" id="{11E013EE-26F3-420A-AAF7-27CC34A99D7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49" name="Text Box 21">
          <a:extLst>
            <a:ext uri="{FF2B5EF4-FFF2-40B4-BE49-F238E27FC236}">
              <a16:creationId xmlns:a16="http://schemas.microsoft.com/office/drawing/2014/main" id="{17D9D0F7-1D40-4359-8087-10FDAC3F36E0}"/>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50" name="Text Box 14">
          <a:extLst>
            <a:ext uri="{FF2B5EF4-FFF2-40B4-BE49-F238E27FC236}">
              <a16:creationId xmlns:a16="http://schemas.microsoft.com/office/drawing/2014/main" id="{FE45A6F6-3C8A-49F3-8A13-88C761A3B98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51" name="Text Box 15">
          <a:extLst>
            <a:ext uri="{FF2B5EF4-FFF2-40B4-BE49-F238E27FC236}">
              <a16:creationId xmlns:a16="http://schemas.microsoft.com/office/drawing/2014/main" id="{C723ED09-B43E-4857-8060-87D4BB1980FA}"/>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52" name="Text Box 16">
          <a:extLst>
            <a:ext uri="{FF2B5EF4-FFF2-40B4-BE49-F238E27FC236}">
              <a16:creationId xmlns:a16="http://schemas.microsoft.com/office/drawing/2014/main" id="{76F68078-3A79-44FB-ABD0-001B2B57F2DE}"/>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53" name="Text Box 17">
          <a:extLst>
            <a:ext uri="{FF2B5EF4-FFF2-40B4-BE49-F238E27FC236}">
              <a16:creationId xmlns:a16="http://schemas.microsoft.com/office/drawing/2014/main" id="{507E58BE-46C4-44A7-9435-8720BFEB05A4}"/>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54" name="Text Box 18">
          <a:extLst>
            <a:ext uri="{FF2B5EF4-FFF2-40B4-BE49-F238E27FC236}">
              <a16:creationId xmlns:a16="http://schemas.microsoft.com/office/drawing/2014/main" id="{B64E46C7-F7CB-4C53-86DB-46CCC9CA1641}"/>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55" name="Text Box 19">
          <a:extLst>
            <a:ext uri="{FF2B5EF4-FFF2-40B4-BE49-F238E27FC236}">
              <a16:creationId xmlns:a16="http://schemas.microsoft.com/office/drawing/2014/main" id="{D76F2154-77DF-4BB6-B215-5C0E5A311918}"/>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56" name="Text Box 20">
          <a:extLst>
            <a:ext uri="{FF2B5EF4-FFF2-40B4-BE49-F238E27FC236}">
              <a16:creationId xmlns:a16="http://schemas.microsoft.com/office/drawing/2014/main" id="{F252D4B8-24AB-43E3-8D50-A61E738CD33F}"/>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57" name="Text Box 21">
          <a:extLst>
            <a:ext uri="{FF2B5EF4-FFF2-40B4-BE49-F238E27FC236}">
              <a16:creationId xmlns:a16="http://schemas.microsoft.com/office/drawing/2014/main" id="{570CD0FA-D63D-4946-BABA-49177042A0A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58" name="Text Box 22">
          <a:extLst>
            <a:ext uri="{FF2B5EF4-FFF2-40B4-BE49-F238E27FC236}">
              <a16:creationId xmlns:a16="http://schemas.microsoft.com/office/drawing/2014/main" id="{D1F11EEB-CD3D-446F-AEA0-32C51821001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59" name="Text Box 23">
          <a:extLst>
            <a:ext uri="{FF2B5EF4-FFF2-40B4-BE49-F238E27FC236}">
              <a16:creationId xmlns:a16="http://schemas.microsoft.com/office/drawing/2014/main" id="{4ED79F9A-68B2-4566-AC4B-87761B97ED7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60" name="Text Box 24">
          <a:extLst>
            <a:ext uri="{FF2B5EF4-FFF2-40B4-BE49-F238E27FC236}">
              <a16:creationId xmlns:a16="http://schemas.microsoft.com/office/drawing/2014/main" id="{B8B1BADB-88F4-4B75-B5E4-C8F6D3E6171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61" name="Text Box 25">
          <a:extLst>
            <a:ext uri="{FF2B5EF4-FFF2-40B4-BE49-F238E27FC236}">
              <a16:creationId xmlns:a16="http://schemas.microsoft.com/office/drawing/2014/main" id="{F6EDB8DB-09F5-44C9-8772-10964AD44AD3}"/>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62" name="Text Box 26">
          <a:extLst>
            <a:ext uri="{FF2B5EF4-FFF2-40B4-BE49-F238E27FC236}">
              <a16:creationId xmlns:a16="http://schemas.microsoft.com/office/drawing/2014/main" id="{7656F3D0-18E1-4920-A5F2-2BC66B3F797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63" name="Text Box 27">
          <a:extLst>
            <a:ext uri="{FF2B5EF4-FFF2-40B4-BE49-F238E27FC236}">
              <a16:creationId xmlns:a16="http://schemas.microsoft.com/office/drawing/2014/main" id="{99260252-D48F-4B9B-9516-242AB2C0DF1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64" name="Text Box 28">
          <a:extLst>
            <a:ext uri="{FF2B5EF4-FFF2-40B4-BE49-F238E27FC236}">
              <a16:creationId xmlns:a16="http://schemas.microsoft.com/office/drawing/2014/main" id="{4596DF61-2E3C-4335-BCC9-E7340BEEE29F}"/>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65" name="Text Box 29">
          <a:extLst>
            <a:ext uri="{FF2B5EF4-FFF2-40B4-BE49-F238E27FC236}">
              <a16:creationId xmlns:a16="http://schemas.microsoft.com/office/drawing/2014/main" id="{6A3EBA65-A693-4AFE-B7E4-3AD12C891D1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66" name="Text Box 14">
          <a:extLst>
            <a:ext uri="{FF2B5EF4-FFF2-40B4-BE49-F238E27FC236}">
              <a16:creationId xmlns:a16="http://schemas.microsoft.com/office/drawing/2014/main" id="{21A2C239-4F36-419B-B817-12DDBA31F35F}"/>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67" name="Text Box 15">
          <a:extLst>
            <a:ext uri="{FF2B5EF4-FFF2-40B4-BE49-F238E27FC236}">
              <a16:creationId xmlns:a16="http://schemas.microsoft.com/office/drawing/2014/main" id="{E64A1A1C-EA5F-47B1-9274-986D375FC8A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68" name="Text Box 16">
          <a:extLst>
            <a:ext uri="{FF2B5EF4-FFF2-40B4-BE49-F238E27FC236}">
              <a16:creationId xmlns:a16="http://schemas.microsoft.com/office/drawing/2014/main" id="{D377B0CA-4728-4A44-BF6B-6E857044456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69" name="Text Box 17">
          <a:extLst>
            <a:ext uri="{FF2B5EF4-FFF2-40B4-BE49-F238E27FC236}">
              <a16:creationId xmlns:a16="http://schemas.microsoft.com/office/drawing/2014/main" id="{9951DAF9-CA46-4271-937B-43941E877304}"/>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70" name="Text Box 18">
          <a:extLst>
            <a:ext uri="{FF2B5EF4-FFF2-40B4-BE49-F238E27FC236}">
              <a16:creationId xmlns:a16="http://schemas.microsoft.com/office/drawing/2014/main" id="{60753712-45B0-4067-96BB-17D331B09EF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71" name="Text Box 19">
          <a:extLst>
            <a:ext uri="{FF2B5EF4-FFF2-40B4-BE49-F238E27FC236}">
              <a16:creationId xmlns:a16="http://schemas.microsoft.com/office/drawing/2014/main" id="{E8E36042-20FC-4E77-ABB9-42EEE1A295E1}"/>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72" name="Text Box 20">
          <a:extLst>
            <a:ext uri="{FF2B5EF4-FFF2-40B4-BE49-F238E27FC236}">
              <a16:creationId xmlns:a16="http://schemas.microsoft.com/office/drawing/2014/main" id="{B26B2959-683A-4674-BDA4-F4BAC34F6F4D}"/>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73" name="Text Box 21">
          <a:extLst>
            <a:ext uri="{FF2B5EF4-FFF2-40B4-BE49-F238E27FC236}">
              <a16:creationId xmlns:a16="http://schemas.microsoft.com/office/drawing/2014/main" id="{0B1C612C-D847-4B1A-80A2-D885B333E2B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74" name="Text Box 14">
          <a:extLst>
            <a:ext uri="{FF2B5EF4-FFF2-40B4-BE49-F238E27FC236}">
              <a16:creationId xmlns:a16="http://schemas.microsoft.com/office/drawing/2014/main" id="{014D14EE-C4C8-42BC-ACB5-11035D6AECFF}"/>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75" name="Text Box 15">
          <a:extLst>
            <a:ext uri="{FF2B5EF4-FFF2-40B4-BE49-F238E27FC236}">
              <a16:creationId xmlns:a16="http://schemas.microsoft.com/office/drawing/2014/main" id="{ABEC79F4-BD55-48A3-8B84-1792A0D2C59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76" name="Text Box 16">
          <a:extLst>
            <a:ext uri="{FF2B5EF4-FFF2-40B4-BE49-F238E27FC236}">
              <a16:creationId xmlns:a16="http://schemas.microsoft.com/office/drawing/2014/main" id="{FC8E9A2E-D270-4E4A-923B-99AACADA5DD0}"/>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77" name="Text Box 17">
          <a:extLst>
            <a:ext uri="{FF2B5EF4-FFF2-40B4-BE49-F238E27FC236}">
              <a16:creationId xmlns:a16="http://schemas.microsoft.com/office/drawing/2014/main" id="{02D0AAD6-FE6F-425A-BEB1-A8FFD071C0D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78" name="Text Box 18">
          <a:extLst>
            <a:ext uri="{FF2B5EF4-FFF2-40B4-BE49-F238E27FC236}">
              <a16:creationId xmlns:a16="http://schemas.microsoft.com/office/drawing/2014/main" id="{4F1C5EAE-1B84-407A-9649-AA5322FB143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79" name="Text Box 19">
          <a:extLst>
            <a:ext uri="{FF2B5EF4-FFF2-40B4-BE49-F238E27FC236}">
              <a16:creationId xmlns:a16="http://schemas.microsoft.com/office/drawing/2014/main" id="{EBAA01AE-8F4F-405A-8B4D-F6255192B60E}"/>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80" name="Text Box 20">
          <a:extLst>
            <a:ext uri="{FF2B5EF4-FFF2-40B4-BE49-F238E27FC236}">
              <a16:creationId xmlns:a16="http://schemas.microsoft.com/office/drawing/2014/main" id="{5E056136-0C3F-407A-B4ED-F281B805540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81" name="Text Box 21">
          <a:extLst>
            <a:ext uri="{FF2B5EF4-FFF2-40B4-BE49-F238E27FC236}">
              <a16:creationId xmlns:a16="http://schemas.microsoft.com/office/drawing/2014/main" id="{1CFC7039-6860-4C45-8DDE-6607231766CE}"/>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82" name="Text Box 22">
          <a:extLst>
            <a:ext uri="{FF2B5EF4-FFF2-40B4-BE49-F238E27FC236}">
              <a16:creationId xmlns:a16="http://schemas.microsoft.com/office/drawing/2014/main" id="{340077C3-1E9B-4FA2-B375-0053696CCD71}"/>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83" name="Text Box 23">
          <a:extLst>
            <a:ext uri="{FF2B5EF4-FFF2-40B4-BE49-F238E27FC236}">
              <a16:creationId xmlns:a16="http://schemas.microsoft.com/office/drawing/2014/main" id="{4C18C036-3FCF-48C8-9FFF-D9437559DACE}"/>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84" name="Text Box 24">
          <a:extLst>
            <a:ext uri="{FF2B5EF4-FFF2-40B4-BE49-F238E27FC236}">
              <a16:creationId xmlns:a16="http://schemas.microsoft.com/office/drawing/2014/main" id="{AFE1A939-9036-47CE-AD4A-0A8B2E25598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85" name="Text Box 25">
          <a:extLst>
            <a:ext uri="{FF2B5EF4-FFF2-40B4-BE49-F238E27FC236}">
              <a16:creationId xmlns:a16="http://schemas.microsoft.com/office/drawing/2014/main" id="{D01EE8B1-838F-44B0-AE50-46BF5E2A0930}"/>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86" name="Text Box 26">
          <a:extLst>
            <a:ext uri="{FF2B5EF4-FFF2-40B4-BE49-F238E27FC236}">
              <a16:creationId xmlns:a16="http://schemas.microsoft.com/office/drawing/2014/main" id="{EE9DCF06-3F77-405D-8D06-8DBD1793490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87" name="Text Box 27">
          <a:extLst>
            <a:ext uri="{FF2B5EF4-FFF2-40B4-BE49-F238E27FC236}">
              <a16:creationId xmlns:a16="http://schemas.microsoft.com/office/drawing/2014/main" id="{099D2174-A0C6-416F-BF38-B6C10B97A50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88" name="Text Box 28">
          <a:extLst>
            <a:ext uri="{FF2B5EF4-FFF2-40B4-BE49-F238E27FC236}">
              <a16:creationId xmlns:a16="http://schemas.microsoft.com/office/drawing/2014/main" id="{B7196F15-3503-4F8D-A818-6479F141F92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89" name="Text Box 29">
          <a:extLst>
            <a:ext uri="{FF2B5EF4-FFF2-40B4-BE49-F238E27FC236}">
              <a16:creationId xmlns:a16="http://schemas.microsoft.com/office/drawing/2014/main" id="{528F3C4B-F502-41B1-84C1-9988A5DA766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90" name="Text Box 14">
          <a:extLst>
            <a:ext uri="{FF2B5EF4-FFF2-40B4-BE49-F238E27FC236}">
              <a16:creationId xmlns:a16="http://schemas.microsoft.com/office/drawing/2014/main" id="{9A13F8DE-153D-432A-AEA4-773C30BD65E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91" name="Text Box 15">
          <a:extLst>
            <a:ext uri="{FF2B5EF4-FFF2-40B4-BE49-F238E27FC236}">
              <a16:creationId xmlns:a16="http://schemas.microsoft.com/office/drawing/2014/main" id="{D8A08D97-8CB0-4895-9505-E1AE5213AADE}"/>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92" name="Text Box 16">
          <a:extLst>
            <a:ext uri="{FF2B5EF4-FFF2-40B4-BE49-F238E27FC236}">
              <a16:creationId xmlns:a16="http://schemas.microsoft.com/office/drawing/2014/main" id="{80B003C5-AEC4-47A0-B60E-05E3AF44AFF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93" name="Text Box 17">
          <a:extLst>
            <a:ext uri="{FF2B5EF4-FFF2-40B4-BE49-F238E27FC236}">
              <a16:creationId xmlns:a16="http://schemas.microsoft.com/office/drawing/2014/main" id="{2A954B53-BF2E-47DE-B2FF-9E23C6904BAD}"/>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94" name="Text Box 18">
          <a:extLst>
            <a:ext uri="{FF2B5EF4-FFF2-40B4-BE49-F238E27FC236}">
              <a16:creationId xmlns:a16="http://schemas.microsoft.com/office/drawing/2014/main" id="{C56A2BAC-09E2-480F-8CAE-22A769A5BCF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95" name="Text Box 19">
          <a:extLst>
            <a:ext uri="{FF2B5EF4-FFF2-40B4-BE49-F238E27FC236}">
              <a16:creationId xmlns:a16="http://schemas.microsoft.com/office/drawing/2014/main" id="{123A6D3A-3A22-4732-ADFD-2C848550CC4F}"/>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96" name="Text Box 20">
          <a:extLst>
            <a:ext uri="{FF2B5EF4-FFF2-40B4-BE49-F238E27FC236}">
              <a16:creationId xmlns:a16="http://schemas.microsoft.com/office/drawing/2014/main" id="{E4C1AC08-B595-4B11-81FB-D1A12835CA8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97" name="Text Box 21">
          <a:extLst>
            <a:ext uri="{FF2B5EF4-FFF2-40B4-BE49-F238E27FC236}">
              <a16:creationId xmlns:a16="http://schemas.microsoft.com/office/drawing/2014/main" id="{7CC3290D-2F8F-4C19-8B84-DBD027682EFF}"/>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98" name="Text Box 14">
          <a:extLst>
            <a:ext uri="{FF2B5EF4-FFF2-40B4-BE49-F238E27FC236}">
              <a16:creationId xmlns:a16="http://schemas.microsoft.com/office/drawing/2014/main" id="{11B8F584-42C8-431A-9F3E-345B9974173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399" name="Text Box 15">
          <a:extLst>
            <a:ext uri="{FF2B5EF4-FFF2-40B4-BE49-F238E27FC236}">
              <a16:creationId xmlns:a16="http://schemas.microsoft.com/office/drawing/2014/main" id="{A6A17F44-6242-4B39-AF34-E039D5BADFCA}"/>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00" name="Text Box 16">
          <a:extLst>
            <a:ext uri="{FF2B5EF4-FFF2-40B4-BE49-F238E27FC236}">
              <a16:creationId xmlns:a16="http://schemas.microsoft.com/office/drawing/2014/main" id="{930750DF-51F8-4507-9C7E-C083268B73ED}"/>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01" name="Text Box 17">
          <a:extLst>
            <a:ext uri="{FF2B5EF4-FFF2-40B4-BE49-F238E27FC236}">
              <a16:creationId xmlns:a16="http://schemas.microsoft.com/office/drawing/2014/main" id="{4A08AD7C-59F0-406F-9A8C-9CAB141BEAAF}"/>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02" name="Text Box 18">
          <a:extLst>
            <a:ext uri="{FF2B5EF4-FFF2-40B4-BE49-F238E27FC236}">
              <a16:creationId xmlns:a16="http://schemas.microsoft.com/office/drawing/2014/main" id="{8896831C-50A3-48EA-B85E-C0DAFA5D531E}"/>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03" name="Text Box 19">
          <a:extLst>
            <a:ext uri="{FF2B5EF4-FFF2-40B4-BE49-F238E27FC236}">
              <a16:creationId xmlns:a16="http://schemas.microsoft.com/office/drawing/2014/main" id="{A700B5C4-387F-4C9F-9143-D94670CD3C4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04" name="Text Box 20">
          <a:extLst>
            <a:ext uri="{FF2B5EF4-FFF2-40B4-BE49-F238E27FC236}">
              <a16:creationId xmlns:a16="http://schemas.microsoft.com/office/drawing/2014/main" id="{2799882E-C1BC-48C2-92FB-ADCB13464B2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05" name="Text Box 21">
          <a:extLst>
            <a:ext uri="{FF2B5EF4-FFF2-40B4-BE49-F238E27FC236}">
              <a16:creationId xmlns:a16="http://schemas.microsoft.com/office/drawing/2014/main" id="{4A0CF94A-70D4-4916-B769-975091704ED3}"/>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06" name="Text Box 22">
          <a:extLst>
            <a:ext uri="{FF2B5EF4-FFF2-40B4-BE49-F238E27FC236}">
              <a16:creationId xmlns:a16="http://schemas.microsoft.com/office/drawing/2014/main" id="{A12A0F4B-E527-4FB0-B371-C16ACEC326E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07" name="Text Box 23">
          <a:extLst>
            <a:ext uri="{FF2B5EF4-FFF2-40B4-BE49-F238E27FC236}">
              <a16:creationId xmlns:a16="http://schemas.microsoft.com/office/drawing/2014/main" id="{A9F65A69-E3A3-4442-8E5A-D81C50CBDE4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08" name="Text Box 24">
          <a:extLst>
            <a:ext uri="{FF2B5EF4-FFF2-40B4-BE49-F238E27FC236}">
              <a16:creationId xmlns:a16="http://schemas.microsoft.com/office/drawing/2014/main" id="{B0344D88-0DA6-43A9-B323-652CAC59C4BD}"/>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09" name="Text Box 25">
          <a:extLst>
            <a:ext uri="{FF2B5EF4-FFF2-40B4-BE49-F238E27FC236}">
              <a16:creationId xmlns:a16="http://schemas.microsoft.com/office/drawing/2014/main" id="{6DA308EB-1393-40A1-BECE-30356BFBDECF}"/>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10" name="Text Box 26">
          <a:extLst>
            <a:ext uri="{FF2B5EF4-FFF2-40B4-BE49-F238E27FC236}">
              <a16:creationId xmlns:a16="http://schemas.microsoft.com/office/drawing/2014/main" id="{55BF7B83-428F-4454-94F7-B032C75C4227}"/>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11" name="Text Box 27">
          <a:extLst>
            <a:ext uri="{FF2B5EF4-FFF2-40B4-BE49-F238E27FC236}">
              <a16:creationId xmlns:a16="http://schemas.microsoft.com/office/drawing/2014/main" id="{087AD9C2-C07B-4E0C-932F-A909CFE43DBD}"/>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12" name="Text Box 28">
          <a:extLst>
            <a:ext uri="{FF2B5EF4-FFF2-40B4-BE49-F238E27FC236}">
              <a16:creationId xmlns:a16="http://schemas.microsoft.com/office/drawing/2014/main" id="{6FC32D50-F00E-44B3-A37A-834ED0651BB4}"/>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13" name="Text Box 29">
          <a:extLst>
            <a:ext uri="{FF2B5EF4-FFF2-40B4-BE49-F238E27FC236}">
              <a16:creationId xmlns:a16="http://schemas.microsoft.com/office/drawing/2014/main" id="{D8ACD6B2-68AC-4995-8306-6A9AD84204BD}"/>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14" name="Text Box 14">
          <a:extLst>
            <a:ext uri="{FF2B5EF4-FFF2-40B4-BE49-F238E27FC236}">
              <a16:creationId xmlns:a16="http://schemas.microsoft.com/office/drawing/2014/main" id="{7A9F960F-58F3-4F90-AB29-CFC927DA1DA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15" name="Text Box 15">
          <a:extLst>
            <a:ext uri="{FF2B5EF4-FFF2-40B4-BE49-F238E27FC236}">
              <a16:creationId xmlns:a16="http://schemas.microsoft.com/office/drawing/2014/main" id="{28A5003E-9D3D-4813-9B65-9A77EB2BA3A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16" name="Text Box 16">
          <a:extLst>
            <a:ext uri="{FF2B5EF4-FFF2-40B4-BE49-F238E27FC236}">
              <a16:creationId xmlns:a16="http://schemas.microsoft.com/office/drawing/2014/main" id="{F9758441-EEB5-42C0-B7C7-7ED29181DB43}"/>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17" name="Text Box 17">
          <a:extLst>
            <a:ext uri="{FF2B5EF4-FFF2-40B4-BE49-F238E27FC236}">
              <a16:creationId xmlns:a16="http://schemas.microsoft.com/office/drawing/2014/main" id="{A7D52D8D-6C92-4E06-8BA0-EA37BECE67F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18" name="Text Box 18">
          <a:extLst>
            <a:ext uri="{FF2B5EF4-FFF2-40B4-BE49-F238E27FC236}">
              <a16:creationId xmlns:a16="http://schemas.microsoft.com/office/drawing/2014/main" id="{DD32A144-C816-440F-88EB-76BFD9970368}"/>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19" name="Text Box 19">
          <a:extLst>
            <a:ext uri="{FF2B5EF4-FFF2-40B4-BE49-F238E27FC236}">
              <a16:creationId xmlns:a16="http://schemas.microsoft.com/office/drawing/2014/main" id="{B1C03241-5AB6-48A2-A2E5-863D2298D5A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20" name="Text Box 20">
          <a:extLst>
            <a:ext uri="{FF2B5EF4-FFF2-40B4-BE49-F238E27FC236}">
              <a16:creationId xmlns:a16="http://schemas.microsoft.com/office/drawing/2014/main" id="{E174EBDE-3862-4A91-B8CF-B3B72A90126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21" name="Text Box 21">
          <a:extLst>
            <a:ext uri="{FF2B5EF4-FFF2-40B4-BE49-F238E27FC236}">
              <a16:creationId xmlns:a16="http://schemas.microsoft.com/office/drawing/2014/main" id="{B8589B11-8313-49E3-8C13-C0C952B909A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22" name="Text Box 14">
          <a:extLst>
            <a:ext uri="{FF2B5EF4-FFF2-40B4-BE49-F238E27FC236}">
              <a16:creationId xmlns:a16="http://schemas.microsoft.com/office/drawing/2014/main" id="{FF544F77-A6AF-453D-A446-9E47BFAF793A}"/>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23" name="Text Box 15">
          <a:extLst>
            <a:ext uri="{FF2B5EF4-FFF2-40B4-BE49-F238E27FC236}">
              <a16:creationId xmlns:a16="http://schemas.microsoft.com/office/drawing/2014/main" id="{44C26AB8-E309-4E76-9A44-3C3B3B40D59B}"/>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24" name="Text Box 16">
          <a:extLst>
            <a:ext uri="{FF2B5EF4-FFF2-40B4-BE49-F238E27FC236}">
              <a16:creationId xmlns:a16="http://schemas.microsoft.com/office/drawing/2014/main" id="{604CA021-F4F0-4D08-B778-68F0AC1FA69C}"/>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25" name="Text Box 17">
          <a:extLst>
            <a:ext uri="{FF2B5EF4-FFF2-40B4-BE49-F238E27FC236}">
              <a16:creationId xmlns:a16="http://schemas.microsoft.com/office/drawing/2014/main" id="{F0D51A12-87D4-45D6-BD39-6405758269D6}"/>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26" name="Text Box 18">
          <a:extLst>
            <a:ext uri="{FF2B5EF4-FFF2-40B4-BE49-F238E27FC236}">
              <a16:creationId xmlns:a16="http://schemas.microsoft.com/office/drawing/2014/main" id="{54A10F47-E198-42B7-AD49-9F27F4FB0E95}"/>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27" name="Text Box 19">
          <a:extLst>
            <a:ext uri="{FF2B5EF4-FFF2-40B4-BE49-F238E27FC236}">
              <a16:creationId xmlns:a16="http://schemas.microsoft.com/office/drawing/2014/main" id="{F8EE89D3-0C59-4904-B65D-2D9F33FA0CC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28" name="Text Box 20">
          <a:extLst>
            <a:ext uri="{FF2B5EF4-FFF2-40B4-BE49-F238E27FC236}">
              <a16:creationId xmlns:a16="http://schemas.microsoft.com/office/drawing/2014/main" id="{935373EE-6DE0-4153-821D-F8FD71776882}"/>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75</xdr:row>
      <xdr:rowOff>0</xdr:rowOff>
    </xdr:from>
    <xdr:ext cx="76200" cy="403222"/>
    <xdr:sp macro="" textlink="">
      <xdr:nvSpPr>
        <xdr:cNvPr id="1429" name="Text Box 21">
          <a:extLst>
            <a:ext uri="{FF2B5EF4-FFF2-40B4-BE49-F238E27FC236}">
              <a16:creationId xmlns:a16="http://schemas.microsoft.com/office/drawing/2014/main" id="{AD66F139-12DA-4F25-BE7D-CDDCC3250889}"/>
            </a:ext>
          </a:extLst>
        </xdr:cNvPr>
        <xdr:cNvSpPr txBox="1">
          <a:spLocks noChangeArrowheads="1"/>
        </xdr:cNvSpPr>
      </xdr:nvSpPr>
      <xdr:spPr bwMode="auto">
        <a:xfrm>
          <a:off x="1400175" y="13068300"/>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6872"/>
    <xdr:sp macro="" textlink="">
      <xdr:nvSpPr>
        <xdr:cNvPr id="1430" name="TextBox 3">
          <a:extLst>
            <a:ext uri="{FF2B5EF4-FFF2-40B4-BE49-F238E27FC236}">
              <a16:creationId xmlns:a16="http://schemas.microsoft.com/office/drawing/2014/main" id="{620444A7-514C-43E1-9297-694D8DE77492}"/>
            </a:ext>
          </a:extLst>
        </xdr:cNvPr>
        <xdr:cNvSpPr txBox="1">
          <a:spLocks noChangeArrowheads="1"/>
        </xdr:cNvSpPr>
      </xdr:nvSpPr>
      <xdr:spPr bwMode="auto">
        <a:xfrm>
          <a:off x="2346325"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431" name="TextBox 3">
          <a:extLst>
            <a:ext uri="{FF2B5EF4-FFF2-40B4-BE49-F238E27FC236}">
              <a16:creationId xmlns:a16="http://schemas.microsoft.com/office/drawing/2014/main" id="{353A4206-E454-4306-AAC7-F0AF09CA5B5B}"/>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6872"/>
    <xdr:sp macro="" textlink="">
      <xdr:nvSpPr>
        <xdr:cNvPr id="1432" name="TextBox 3">
          <a:extLst>
            <a:ext uri="{FF2B5EF4-FFF2-40B4-BE49-F238E27FC236}">
              <a16:creationId xmlns:a16="http://schemas.microsoft.com/office/drawing/2014/main" id="{52AC9B00-2DE6-4A31-B7C1-C28538657AD9}"/>
            </a:ext>
          </a:extLst>
        </xdr:cNvPr>
        <xdr:cNvSpPr txBox="1">
          <a:spLocks noChangeArrowheads="1"/>
        </xdr:cNvSpPr>
      </xdr:nvSpPr>
      <xdr:spPr bwMode="auto">
        <a:xfrm>
          <a:off x="2346325"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433" name="TextBox 3">
          <a:extLst>
            <a:ext uri="{FF2B5EF4-FFF2-40B4-BE49-F238E27FC236}">
              <a16:creationId xmlns:a16="http://schemas.microsoft.com/office/drawing/2014/main" id="{511ACF1A-EBEB-4271-BF27-5A93A184A45B}"/>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7672"/>
    <xdr:sp macro="" textlink="">
      <xdr:nvSpPr>
        <xdr:cNvPr id="1434" name="TextBox 3">
          <a:extLst>
            <a:ext uri="{FF2B5EF4-FFF2-40B4-BE49-F238E27FC236}">
              <a16:creationId xmlns:a16="http://schemas.microsoft.com/office/drawing/2014/main" id="{E7472B4F-C0C8-4A56-90FC-704512D16AC8}"/>
            </a:ext>
          </a:extLst>
        </xdr:cNvPr>
        <xdr:cNvSpPr txBox="1">
          <a:spLocks noChangeArrowheads="1"/>
        </xdr:cNvSpPr>
      </xdr:nvSpPr>
      <xdr:spPr bwMode="auto">
        <a:xfrm>
          <a:off x="2346325" y="13068300"/>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1435" name="TextBox 3">
          <a:extLst>
            <a:ext uri="{FF2B5EF4-FFF2-40B4-BE49-F238E27FC236}">
              <a16:creationId xmlns:a16="http://schemas.microsoft.com/office/drawing/2014/main" id="{DB5E53F9-95A1-46B3-9FDC-0A85E1EF3854}"/>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436" name="TextBox 3">
          <a:extLst>
            <a:ext uri="{FF2B5EF4-FFF2-40B4-BE49-F238E27FC236}">
              <a16:creationId xmlns:a16="http://schemas.microsoft.com/office/drawing/2014/main" id="{5003CAD5-657C-4766-AC5C-D3176E84DB4E}"/>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437" name="TextBox 3">
          <a:extLst>
            <a:ext uri="{FF2B5EF4-FFF2-40B4-BE49-F238E27FC236}">
              <a16:creationId xmlns:a16="http://schemas.microsoft.com/office/drawing/2014/main" id="{D4376312-2F88-4292-B905-112146463A89}"/>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15922"/>
    <xdr:sp macro="" textlink="">
      <xdr:nvSpPr>
        <xdr:cNvPr id="1438" name="TextBox 3">
          <a:extLst>
            <a:ext uri="{FF2B5EF4-FFF2-40B4-BE49-F238E27FC236}">
              <a16:creationId xmlns:a16="http://schemas.microsoft.com/office/drawing/2014/main" id="{2E87F63E-DC5A-48DA-B04C-9727E42C3721}"/>
            </a:ext>
          </a:extLst>
        </xdr:cNvPr>
        <xdr:cNvSpPr txBox="1">
          <a:spLocks noChangeArrowheads="1"/>
        </xdr:cNvSpPr>
      </xdr:nvSpPr>
      <xdr:spPr bwMode="auto">
        <a:xfrm>
          <a:off x="2346325"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15922"/>
    <xdr:sp macro="" textlink="">
      <xdr:nvSpPr>
        <xdr:cNvPr id="1439" name="TextBox 3">
          <a:extLst>
            <a:ext uri="{FF2B5EF4-FFF2-40B4-BE49-F238E27FC236}">
              <a16:creationId xmlns:a16="http://schemas.microsoft.com/office/drawing/2014/main" id="{81125EB2-AD58-4440-B434-49AB74849331}"/>
            </a:ext>
          </a:extLst>
        </xdr:cNvPr>
        <xdr:cNvSpPr txBox="1">
          <a:spLocks noChangeArrowheads="1"/>
        </xdr:cNvSpPr>
      </xdr:nvSpPr>
      <xdr:spPr bwMode="auto">
        <a:xfrm>
          <a:off x="2346325"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1440" name="TextBox 3">
          <a:extLst>
            <a:ext uri="{FF2B5EF4-FFF2-40B4-BE49-F238E27FC236}">
              <a16:creationId xmlns:a16="http://schemas.microsoft.com/office/drawing/2014/main" id="{0DDDF2AD-AB66-4C10-B246-77B2C7FD0544}"/>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15922"/>
    <xdr:sp macro="" textlink="">
      <xdr:nvSpPr>
        <xdr:cNvPr id="1441" name="TextBox 3">
          <a:extLst>
            <a:ext uri="{FF2B5EF4-FFF2-40B4-BE49-F238E27FC236}">
              <a16:creationId xmlns:a16="http://schemas.microsoft.com/office/drawing/2014/main" id="{2BF7111A-5EAA-466E-B3C7-7EF0CC4C915D}"/>
            </a:ext>
          </a:extLst>
        </xdr:cNvPr>
        <xdr:cNvSpPr txBox="1">
          <a:spLocks noChangeArrowheads="1"/>
        </xdr:cNvSpPr>
      </xdr:nvSpPr>
      <xdr:spPr bwMode="auto">
        <a:xfrm>
          <a:off x="2346325"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1442" name="TextBox 3">
          <a:extLst>
            <a:ext uri="{FF2B5EF4-FFF2-40B4-BE49-F238E27FC236}">
              <a16:creationId xmlns:a16="http://schemas.microsoft.com/office/drawing/2014/main" id="{44A017CD-BE5E-46C5-85EF-10625D953510}"/>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443" name="TextBox 3">
          <a:extLst>
            <a:ext uri="{FF2B5EF4-FFF2-40B4-BE49-F238E27FC236}">
              <a16:creationId xmlns:a16="http://schemas.microsoft.com/office/drawing/2014/main" id="{0827EC17-7F8C-437E-8466-0126DF56708C}"/>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7672"/>
    <xdr:sp macro="" textlink="">
      <xdr:nvSpPr>
        <xdr:cNvPr id="1444" name="TextBox 3">
          <a:extLst>
            <a:ext uri="{FF2B5EF4-FFF2-40B4-BE49-F238E27FC236}">
              <a16:creationId xmlns:a16="http://schemas.microsoft.com/office/drawing/2014/main" id="{201970D4-D523-4D76-8D1A-97F313B6D983}"/>
            </a:ext>
          </a:extLst>
        </xdr:cNvPr>
        <xdr:cNvSpPr txBox="1">
          <a:spLocks noChangeArrowheads="1"/>
        </xdr:cNvSpPr>
      </xdr:nvSpPr>
      <xdr:spPr bwMode="auto">
        <a:xfrm>
          <a:off x="2346325" y="13068300"/>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1445" name="TextBox 3">
          <a:extLst>
            <a:ext uri="{FF2B5EF4-FFF2-40B4-BE49-F238E27FC236}">
              <a16:creationId xmlns:a16="http://schemas.microsoft.com/office/drawing/2014/main" id="{62FACB29-346F-402A-96B4-4757B99EFC7F}"/>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1446" name="TextBox 3">
          <a:extLst>
            <a:ext uri="{FF2B5EF4-FFF2-40B4-BE49-F238E27FC236}">
              <a16:creationId xmlns:a16="http://schemas.microsoft.com/office/drawing/2014/main" id="{038A44AA-9E6D-4699-BF29-6C0D0880123A}"/>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1447" name="TextBox 3">
          <a:extLst>
            <a:ext uri="{FF2B5EF4-FFF2-40B4-BE49-F238E27FC236}">
              <a16:creationId xmlns:a16="http://schemas.microsoft.com/office/drawing/2014/main" id="{89A63282-C06B-4AEF-A591-0731E6EAFA3E}"/>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448" name="TextBox 3">
          <a:extLst>
            <a:ext uri="{FF2B5EF4-FFF2-40B4-BE49-F238E27FC236}">
              <a16:creationId xmlns:a16="http://schemas.microsoft.com/office/drawing/2014/main" id="{89F9C32D-F654-4A94-96C2-17279CEC5B5C}"/>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449" name="TextBox 3">
          <a:extLst>
            <a:ext uri="{FF2B5EF4-FFF2-40B4-BE49-F238E27FC236}">
              <a16:creationId xmlns:a16="http://schemas.microsoft.com/office/drawing/2014/main" id="{EAA4FA45-6843-4082-8B48-C41598568055}"/>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7672"/>
    <xdr:sp macro="" textlink="">
      <xdr:nvSpPr>
        <xdr:cNvPr id="1450" name="TextBox 3">
          <a:extLst>
            <a:ext uri="{FF2B5EF4-FFF2-40B4-BE49-F238E27FC236}">
              <a16:creationId xmlns:a16="http://schemas.microsoft.com/office/drawing/2014/main" id="{933DA691-5C00-4F32-9D41-F2BE54FE7247}"/>
            </a:ext>
          </a:extLst>
        </xdr:cNvPr>
        <xdr:cNvSpPr txBox="1">
          <a:spLocks noChangeArrowheads="1"/>
        </xdr:cNvSpPr>
      </xdr:nvSpPr>
      <xdr:spPr bwMode="auto">
        <a:xfrm>
          <a:off x="2346325" y="13068300"/>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1451" name="TextBox 3">
          <a:extLst>
            <a:ext uri="{FF2B5EF4-FFF2-40B4-BE49-F238E27FC236}">
              <a16:creationId xmlns:a16="http://schemas.microsoft.com/office/drawing/2014/main" id="{1CF17EB3-1907-47DA-8C17-CEA1B4EEBFB2}"/>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452" name="TextBox 3">
          <a:extLst>
            <a:ext uri="{FF2B5EF4-FFF2-40B4-BE49-F238E27FC236}">
              <a16:creationId xmlns:a16="http://schemas.microsoft.com/office/drawing/2014/main" id="{946D4B4E-F14C-4AC2-A3CC-B773C61D501A}"/>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453" name="TextBox 3">
          <a:extLst>
            <a:ext uri="{FF2B5EF4-FFF2-40B4-BE49-F238E27FC236}">
              <a16:creationId xmlns:a16="http://schemas.microsoft.com/office/drawing/2014/main" id="{BB490DA3-738B-456E-ABA9-3FECC4DF8FBF}"/>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454" name="TextBox 3">
          <a:extLst>
            <a:ext uri="{FF2B5EF4-FFF2-40B4-BE49-F238E27FC236}">
              <a16:creationId xmlns:a16="http://schemas.microsoft.com/office/drawing/2014/main" id="{BF3F804F-0032-4926-A57A-A31DBECE63DA}"/>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455" name="TextBox 3">
          <a:extLst>
            <a:ext uri="{FF2B5EF4-FFF2-40B4-BE49-F238E27FC236}">
              <a16:creationId xmlns:a16="http://schemas.microsoft.com/office/drawing/2014/main" id="{EB070197-15EE-45CD-970B-71CA0684591B}"/>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54022"/>
    <xdr:sp macro="" textlink="">
      <xdr:nvSpPr>
        <xdr:cNvPr id="1456" name="TextBox 3">
          <a:extLst>
            <a:ext uri="{FF2B5EF4-FFF2-40B4-BE49-F238E27FC236}">
              <a16:creationId xmlns:a16="http://schemas.microsoft.com/office/drawing/2014/main" id="{0C123FFF-95BE-4FE2-AE1B-E01C788FB43C}"/>
            </a:ext>
          </a:extLst>
        </xdr:cNvPr>
        <xdr:cNvSpPr txBox="1">
          <a:spLocks noChangeArrowheads="1"/>
        </xdr:cNvSpPr>
      </xdr:nvSpPr>
      <xdr:spPr bwMode="auto">
        <a:xfrm>
          <a:off x="2346325" y="13068300"/>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1457" name="TextBox 3">
          <a:extLst>
            <a:ext uri="{FF2B5EF4-FFF2-40B4-BE49-F238E27FC236}">
              <a16:creationId xmlns:a16="http://schemas.microsoft.com/office/drawing/2014/main" id="{3C9605B4-E6BD-4AF6-8989-C3D7109BE33B}"/>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1458" name="TextBox 3">
          <a:extLst>
            <a:ext uri="{FF2B5EF4-FFF2-40B4-BE49-F238E27FC236}">
              <a16:creationId xmlns:a16="http://schemas.microsoft.com/office/drawing/2014/main" id="{7FA2B1A0-8A67-4F54-A25E-9C07F5A5C788}"/>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34972"/>
    <xdr:sp macro="" textlink="">
      <xdr:nvSpPr>
        <xdr:cNvPr id="1459" name="TextBox 3">
          <a:extLst>
            <a:ext uri="{FF2B5EF4-FFF2-40B4-BE49-F238E27FC236}">
              <a16:creationId xmlns:a16="http://schemas.microsoft.com/office/drawing/2014/main" id="{FC192494-F10A-40D8-B953-76F8DA5262E6}"/>
            </a:ext>
          </a:extLst>
        </xdr:cNvPr>
        <xdr:cNvSpPr txBox="1">
          <a:spLocks noChangeArrowheads="1"/>
        </xdr:cNvSpPr>
      </xdr:nvSpPr>
      <xdr:spPr bwMode="auto">
        <a:xfrm>
          <a:off x="2346325" y="13068300"/>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8622"/>
    <xdr:sp macro="" textlink="">
      <xdr:nvSpPr>
        <xdr:cNvPr id="1460" name="TextBox 3">
          <a:extLst>
            <a:ext uri="{FF2B5EF4-FFF2-40B4-BE49-F238E27FC236}">
              <a16:creationId xmlns:a16="http://schemas.microsoft.com/office/drawing/2014/main" id="{72183932-A19A-44FA-A001-C7DEB3E66E95}"/>
            </a:ext>
          </a:extLst>
        </xdr:cNvPr>
        <xdr:cNvSpPr txBox="1">
          <a:spLocks noChangeArrowheads="1"/>
        </xdr:cNvSpPr>
      </xdr:nvSpPr>
      <xdr:spPr bwMode="auto">
        <a:xfrm>
          <a:off x="2346325" y="13068300"/>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6872"/>
    <xdr:sp macro="" textlink="">
      <xdr:nvSpPr>
        <xdr:cNvPr id="1461" name="TextBox 3">
          <a:extLst>
            <a:ext uri="{FF2B5EF4-FFF2-40B4-BE49-F238E27FC236}">
              <a16:creationId xmlns:a16="http://schemas.microsoft.com/office/drawing/2014/main" id="{EF3AFB05-FE53-499D-9A1F-308C571A241A}"/>
            </a:ext>
          </a:extLst>
        </xdr:cNvPr>
        <xdr:cNvSpPr txBox="1">
          <a:spLocks noChangeArrowheads="1"/>
        </xdr:cNvSpPr>
      </xdr:nvSpPr>
      <xdr:spPr bwMode="auto">
        <a:xfrm>
          <a:off x="2346325"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15922"/>
    <xdr:sp macro="" textlink="">
      <xdr:nvSpPr>
        <xdr:cNvPr id="1462" name="TextBox 3">
          <a:extLst>
            <a:ext uri="{FF2B5EF4-FFF2-40B4-BE49-F238E27FC236}">
              <a16:creationId xmlns:a16="http://schemas.microsoft.com/office/drawing/2014/main" id="{3392422F-595C-4DA4-B521-3EA6D6C7E721}"/>
            </a:ext>
          </a:extLst>
        </xdr:cNvPr>
        <xdr:cNvSpPr txBox="1">
          <a:spLocks noChangeArrowheads="1"/>
        </xdr:cNvSpPr>
      </xdr:nvSpPr>
      <xdr:spPr bwMode="auto">
        <a:xfrm>
          <a:off x="2346325" y="13068300"/>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6872"/>
    <xdr:sp macro="" textlink="">
      <xdr:nvSpPr>
        <xdr:cNvPr id="1463" name="TextBox 3">
          <a:extLst>
            <a:ext uri="{FF2B5EF4-FFF2-40B4-BE49-F238E27FC236}">
              <a16:creationId xmlns:a16="http://schemas.microsoft.com/office/drawing/2014/main" id="{4F2D691F-A518-42E7-9CAB-9189DB0AC046}"/>
            </a:ext>
          </a:extLst>
        </xdr:cNvPr>
        <xdr:cNvSpPr txBox="1">
          <a:spLocks noChangeArrowheads="1"/>
        </xdr:cNvSpPr>
      </xdr:nvSpPr>
      <xdr:spPr bwMode="auto">
        <a:xfrm>
          <a:off x="2346325" y="13068300"/>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464" name="TextBox 3">
          <a:extLst>
            <a:ext uri="{FF2B5EF4-FFF2-40B4-BE49-F238E27FC236}">
              <a16:creationId xmlns:a16="http://schemas.microsoft.com/office/drawing/2014/main" id="{7352C70E-CB5E-4E33-8E4E-D6D6A6173583}"/>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1465" name="TextBox 3">
          <a:extLst>
            <a:ext uri="{FF2B5EF4-FFF2-40B4-BE49-F238E27FC236}">
              <a16:creationId xmlns:a16="http://schemas.microsoft.com/office/drawing/2014/main" id="{5A90B8B0-5FC2-4D78-8452-7801AE2E944C}"/>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1466" name="TextBox 3">
          <a:extLst>
            <a:ext uri="{FF2B5EF4-FFF2-40B4-BE49-F238E27FC236}">
              <a16:creationId xmlns:a16="http://schemas.microsoft.com/office/drawing/2014/main" id="{AEE1F2D4-EBF7-4CF0-8B22-A96E97246420}"/>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467" name="TextBox 3">
          <a:extLst>
            <a:ext uri="{FF2B5EF4-FFF2-40B4-BE49-F238E27FC236}">
              <a16:creationId xmlns:a16="http://schemas.microsoft.com/office/drawing/2014/main" id="{C05519D4-D115-4849-BC05-DB5A3EDA8F0B}"/>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1468" name="TextBox 3">
          <a:extLst>
            <a:ext uri="{FF2B5EF4-FFF2-40B4-BE49-F238E27FC236}">
              <a16:creationId xmlns:a16="http://schemas.microsoft.com/office/drawing/2014/main" id="{17D5A3A2-326D-4BAA-BB1A-E5836FE9D085}"/>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1469" name="TextBox 3">
          <a:extLst>
            <a:ext uri="{FF2B5EF4-FFF2-40B4-BE49-F238E27FC236}">
              <a16:creationId xmlns:a16="http://schemas.microsoft.com/office/drawing/2014/main" id="{AA7679A0-45CF-4C91-ACC6-2487C0BC1E1E}"/>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470" name="TextBox 3">
          <a:extLst>
            <a:ext uri="{FF2B5EF4-FFF2-40B4-BE49-F238E27FC236}">
              <a16:creationId xmlns:a16="http://schemas.microsoft.com/office/drawing/2014/main" id="{A3ED577A-B7A0-4A2C-A2DA-F03CA9732B24}"/>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471" name="TextBox 3">
          <a:extLst>
            <a:ext uri="{FF2B5EF4-FFF2-40B4-BE49-F238E27FC236}">
              <a16:creationId xmlns:a16="http://schemas.microsoft.com/office/drawing/2014/main" id="{B296F263-B442-4EB5-A146-5F1B91BBED06}"/>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472" name="TextBox 3">
          <a:extLst>
            <a:ext uri="{FF2B5EF4-FFF2-40B4-BE49-F238E27FC236}">
              <a16:creationId xmlns:a16="http://schemas.microsoft.com/office/drawing/2014/main" id="{F9813D6C-F618-4970-98E8-0DC5ED039A1C}"/>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473" name="TextBox 3">
          <a:extLst>
            <a:ext uri="{FF2B5EF4-FFF2-40B4-BE49-F238E27FC236}">
              <a16:creationId xmlns:a16="http://schemas.microsoft.com/office/drawing/2014/main" id="{08495D70-BE25-42C8-98AF-109A503DA854}"/>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474" name="TextBox 3">
          <a:extLst>
            <a:ext uri="{FF2B5EF4-FFF2-40B4-BE49-F238E27FC236}">
              <a16:creationId xmlns:a16="http://schemas.microsoft.com/office/drawing/2014/main" id="{8282098D-582D-45D0-876C-62683AD2B741}"/>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475" name="TextBox 3">
          <a:extLst>
            <a:ext uri="{FF2B5EF4-FFF2-40B4-BE49-F238E27FC236}">
              <a16:creationId xmlns:a16="http://schemas.microsoft.com/office/drawing/2014/main" id="{32D8C2B1-863B-42A9-8080-5C7687D84D42}"/>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476" name="TextBox 3">
          <a:extLst>
            <a:ext uri="{FF2B5EF4-FFF2-40B4-BE49-F238E27FC236}">
              <a16:creationId xmlns:a16="http://schemas.microsoft.com/office/drawing/2014/main" id="{44ABD8F9-0366-468E-96D6-9283BA84EAF9}"/>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1477" name="TextBox 3">
          <a:extLst>
            <a:ext uri="{FF2B5EF4-FFF2-40B4-BE49-F238E27FC236}">
              <a16:creationId xmlns:a16="http://schemas.microsoft.com/office/drawing/2014/main" id="{4CE561E6-CEAC-4C28-8C62-FB528F88B2C3}"/>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1478" name="TextBox 3">
          <a:extLst>
            <a:ext uri="{FF2B5EF4-FFF2-40B4-BE49-F238E27FC236}">
              <a16:creationId xmlns:a16="http://schemas.microsoft.com/office/drawing/2014/main" id="{C3D7200C-B0F0-43A7-8223-119ABC58FC82}"/>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479" name="TextBox 3">
          <a:extLst>
            <a:ext uri="{FF2B5EF4-FFF2-40B4-BE49-F238E27FC236}">
              <a16:creationId xmlns:a16="http://schemas.microsoft.com/office/drawing/2014/main" id="{E9626B8E-2D08-43D0-9AB9-7C1CA4350B24}"/>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480" name="TextBox 3">
          <a:extLst>
            <a:ext uri="{FF2B5EF4-FFF2-40B4-BE49-F238E27FC236}">
              <a16:creationId xmlns:a16="http://schemas.microsoft.com/office/drawing/2014/main" id="{BD534308-2546-480B-AD8A-9592C45DC0BD}"/>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481" name="TextBox 3">
          <a:extLst>
            <a:ext uri="{FF2B5EF4-FFF2-40B4-BE49-F238E27FC236}">
              <a16:creationId xmlns:a16="http://schemas.microsoft.com/office/drawing/2014/main" id="{06595447-0F47-418F-B2BD-51755635CFDF}"/>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482" name="TextBox 3">
          <a:extLst>
            <a:ext uri="{FF2B5EF4-FFF2-40B4-BE49-F238E27FC236}">
              <a16:creationId xmlns:a16="http://schemas.microsoft.com/office/drawing/2014/main" id="{1E1A4F13-152A-4F63-A1BF-B54DAD8ABF15}"/>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483" name="TextBox 3">
          <a:extLst>
            <a:ext uri="{FF2B5EF4-FFF2-40B4-BE49-F238E27FC236}">
              <a16:creationId xmlns:a16="http://schemas.microsoft.com/office/drawing/2014/main" id="{C8E18C1B-6075-4381-8AE7-193257F46F81}"/>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1484" name="TextBox 3">
          <a:extLst>
            <a:ext uri="{FF2B5EF4-FFF2-40B4-BE49-F238E27FC236}">
              <a16:creationId xmlns:a16="http://schemas.microsoft.com/office/drawing/2014/main" id="{B44E76FD-7BC8-4521-92E5-539B11BEACE4}"/>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485" name="TextBox 3">
          <a:extLst>
            <a:ext uri="{FF2B5EF4-FFF2-40B4-BE49-F238E27FC236}">
              <a16:creationId xmlns:a16="http://schemas.microsoft.com/office/drawing/2014/main" id="{B4100443-B034-4324-A360-267AFD5C0AA7}"/>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1486" name="TextBox 3">
          <a:extLst>
            <a:ext uri="{FF2B5EF4-FFF2-40B4-BE49-F238E27FC236}">
              <a16:creationId xmlns:a16="http://schemas.microsoft.com/office/drawing/2014/main" id="{406683D2-7CC1-4699-B0EE-3B32224770E9}"/>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1487" name="TextBox 3">
          <a:extLst>
            <a:ext uri="{FF2B5EF4-FFF2-40B4-BE49-F238E27FC236}">
              <a16:creationId xmlns:a16="http://schemas.microsoft.com/office/drawing/2014/main" id="{38A5A57E-4076-470B-BA72-78924A141780}"/>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1488" name="TextBox 3">
          <a:extLst>
            <a:ext uri="{FF2B5EF4-FFF2-40B4-BE49-F238E27FC236}">
              <a16:creationId xmlns:a16="http://schemas.microsoft.com/office/drawing/2014/main" id="{7D3F731D-39F1-4BB4-80A5-F91ED3669BA4}"/>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1489" name="TextBox 3">
          <a:extLst>
            <a:ext uri="{FF2B5EF4-FFF2-40B4-BE49-F238E27FC236}">
              <a16:creationId xmlns:a16="http://schemas.microsoft.com/office/drawing/2014/main" id="{0D211898-451B-40D8-864F-BF24FD27EC0E}"/>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1490" name="TextBox 3">
          <a:extLst>
            <a:ext uri="{FF2B5EF4-FFF2-40B4-BE49-F238E27FC236}">
              <a16:creationId xmlns:a16="http://schemas.microsoft.com/office/drawing/2014/main" id="{0D661693-CC95-4DE8-B9EB-A98C5B0984A3}"/>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491" name="TextBox 3">
          <a:extLst>
            <a:ext uri="{FF2B5EF4-FFF2-40B4-BE49-F238E27FC236}">
              <a16:creationId xmlns:a16="http://schemas.microsoft.com/office/drawing/2014/main" id="{67398BFC-26C9-48FD-A747-24FC5A3B3A06}"/>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492" name="TextBox 3">
          <a:extLst>
            <a:ext uri="{FF2B5EF4-FFF2-40B4-BE49-F238E27FC236}">
              <a16:creationId xmlns:a16="http://schemas.microsoft.com/office/drawing/2014/main" id="{0B60AF29-61BB-4004-8A69-594CBEB00528}"/>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60372"/>
    <xdr:sp macro="" textlink="">
      <xdr:nvSpPr>
        <xdr:cNvPr id="1493" name="TextBox 3">
          <a:extLst>
            <a:ext uri="{FF2B5EF4-FFF2-40B4-BE49-F238E27FC236}">
              <a16:creationId xmlns:a16="http://schemas.microsoft.com/office/drawing/2014/main" id="{910AC972-CEBF-4DB5-8853-39EA21BB32A8}"/>
            </a:ext>
          </a:extLst>
        </xdr:cNvPr>
        <xdr:cNvSpPr txBox="1">
          <a:spLocks noChangeArrowheads="1"/>
        </xdr:cNvSpPr>
      </xdr:nvSpPr>
      <xdr:spPr bwMode="auto">
        <a:xfrm>
          <a:off x="2346325"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494" name="TextBox 3">
          <a:extLst>
            <a:ext uri="{FF2B5EF4-FFF2-40B4-BE49-F238E27FC236}">
              <a16:creationId xmlns:a16="http://schemas.microsoft.com/office/drawing/2014/main" id="{22E00A3E-47FC-472D-8282-6CB8891F36CD}"/>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60372"/>
    <xdr:sp macro="" textlink="">
      <xdr:nvSpPr>
        <xdr:cNvPr id="1495" name="TextBox 3">
          <a:extLst>
            <a:ext uri="{FF2B5EF4-FFF2-40B4-BE49-F238E27FC236}">
              <a16:creationId xmlns:a16="http://schemas.microsoft.com/office/drawing/2014/main" id="{DDE927AE-7441-4073-85F1-907D4A0692B2}"/>
            </a:ext>
          </a:extLst>
        </xdr:cNvPr>
        <xdr:cNvSpPr txBox="1">
          <a:spLocks noChangeArrowheads="1"/>
        </xdr:cNvSpPr>
      </xdr:nvSpPr>
      <xdr:spPr bwMode="auto">
        <a:xfrm>
          <a:off x="2346325"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1496" name="TextBox 3">
          <a:extLst>
            <a:ext uri="{FF2B5EF4-FFF2-40B4-BE49-F238E27FC236}">
              <a16:creationId xmlns:a16="http://schemas.microsoft.com/office/drawing/2014/main" id="{28AF8CA5-AB0B-4C61-A3B9-F5346FBE4AB8}"/>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497" name="TextBox 3">
          <a:extLst>
            <a:ext uri="{FF2B5EF4-FFF2-40B4-BE49-F238E27FC236}">
              <a16:creationId xmlns:a16="http://schemas.microsoft.com/office/drawing/2014/main" id="{1BA61825-F1B4-4C8D-9D8F-5EDE9673AE29}"/>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91390"/>
    <xdr:sp macro="" textlink="">
      <xdr:nvSpPr>
        <xdr:cNvPr id="1498" name="TextBox 3">
          <a:extLst>
            <a:ext uri="{FF2B5EF4-FFF2-40B4-BE49-F238E27FC236}">
              <a16:creationId xmlns:a16="http://schemas.microsoft.com/office/drawing/2014/main" id="{4D4D046A-CA7E-43A6-A45F-982DC6FC2004}"/>
            </a:ext>
          </a:extLst>
        </xdr:cNvPr>
        <xdr:cNvSpPr txBox="1">
          <a:spLocks noChangeArrowheads="1"/>
        </xdr:cNvSpPr>
      </xdr:nvSpPr>
      <xdr:spPr bwMode="auto">
        <a:xfrm>
          <a:off x="2346325" y="13068300"/>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499" name="TextBox 3">
          <a:extLst>
            <a:ext uri="{FF2B5EF4-FFF2-40B4-BE49-F238E27FC236}">
              <a16:creationId xmlns:a16="http://schemas.microsoft.com/office/drawing/2014/main" id="{0207EB64-997D-45B1-B315-42E2521D511B}"/>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500" name="TextBox 3">
          <a:extLst>
            <a:ext uri="{FF2B5EF4-FFF2-40B4-BE49-F238E27FC236}">
              <a16:creationId xmlns:a16="http://schemas.microsoft.com/office/drawing/2014/main" id="{124D2CC9-C8BF-4930-9694-D65CE92E50AA}"/>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501" name="TextBox 3">
          <a:extLst>
            <a:ext uri="{FF2B5EF4-FFF2-40B4-BE49-F238E27FC236}">
              <a16:creationId xmlns:a16="http://schemas.microsoft.com/office/drawing/2014/main" id="{31CE02B9-74A3-4D60-9192-2D5999FF01C7}"/>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1502" name="TextBox 3">
          <a:extLst>
            <a:ext uri="{FF2B5EF4-FFF2-40B4-BE49-F238E27FC236}">
              <a16:creationId xmlns:a16="http://schemas.microsoft.com/office/drawing/2014/main" id="{D4387662-2FBC-4DFB-8147-234E653EB023}"/>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1503" name="TextBox 3">
          <a:extLst>
            <a:ext uri="{FF2B5EF4-FFF2-40B4-BE49-F238E27FC236}">
              <a16:creationId xmlns:a16="http://schemas.microsoft.com/office/drawing/2014/main" id="{6C544C7E-CE92-4AEC-84A3-67235673D2CB}"/>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504" name="TextBox 3">
          <a:extLst>
            <a:ext uri="{FF2B5EF4-FFF2-40B4-BE49-F238E27FC236}">
              <a16:creationId xmlns:a16="http://schemas.microsoft.com/office/drawing/2014/main" id="{50BC38F2-CD04-48DB-8416-131C05899FA7}"/>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84172"/>
    <xdr:sp macro="" textlink="">
      <xdr:nvSpPr>
        <xdr:cNvPr id="1505" name="TextBox 3">
          <a:extLst>
            <a:ext uri="{FF2B5EF4-FFF2-40B4-BE49-F238E27FC236}">
              <a16:creationId xmlns:a16="http://schemas.microsoft.com/office/drawing/2014/main" id="{E12B5A7F-3F74-4C19-8814-BB8E5D476409}"/>
            </a:ext>
          </a:extLst>
        </xdr:cNvPr>
        <xdr:cNvSpPr txBox="1">
          <a:spLocks noChangeArrowheads="1"/>
        </xdr:cNvSpPr>
      </xdr:nvSpPr>
      <xdr:spPr bwMode="auto">
        <a:xfrm>
          <a:off x="2346325" y="13068300"/>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506" name="TextBox 3">
          <a:extLst>
            <a:ext uri="{FF2B5EF4-FFF2-40B4-BE49-F238E27FC236}">
              <a16:creationId xmlns:a16="http://schemas.microsoft.com/office/drawing/2014/main" id="{F2AF3CC5-9167-415E-86FD-0FF7A3273519}"/>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507" name="TextBox 3">
          <a:extLst>
            <a:ext uri="{FF2B5EF4-FFF2-40B4-BE49-F238E27FC236}">
              <a16:creationId xmlns:a16="http://schemas.microsoft.com/office/drawing/2014/main" id="{630455DC-A4D6-46F9-A355-AF7A6518A870}"/>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508" name="TextBox 3">
          <a:extLst>
            <a:ext uri="{FF2B5EF4-FFF2-40B4-BE49-F238E27FC236}">
              <a16:creationId xmlns:a16="http://schemas.microsoft.com/office/drawing/2014/main" id="{CC4202F0-2625-4966-BE66-86501FBEE062}"/>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1509" name="TextBox 3">
          <a:extLst>
            <a:ext uri="{FF2B5EF4-FFF2-40B4-BE49-F238E27FC236}">
              <a16:creationId xmlns:a16="http://schemas.microsoft.com/office/drawing/2014/main" id="{758C8DF7-4B9E-49E8-A257-75669115198B}"/>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390522"/>
    <xdr:sp macro="" textlink="">
      <xdr:nvSpPr>
        <xdr:cNvPr id="1510" name="TextBox 3">
          <a:extLst>
            <a:ext uri="{FF2B5EF4-FFF2-40B4-BE49-F238E27FC236}">
              <a16:creationId xmlns:a16="http://schemas.microsoft.com/office/drawing/2014/main" id="{9E5ADB55-0704-44F0-A436-6360077F7142}"/>
            </a:ext>
          </a:extLst>
        </xdr:cNvPr>
        <xdr:cNvSpPr txBox="1">
          <a:spLocks noChangeArrowheads="1"/>
        </xdr:cNvSpPr>
      </xdr:nvSpPr>
      <xdr:spPr bwMode="auto">
        <a:xfrm>
          <a:off x="2346325" y="13068300"/>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1511" name="TextBox 3">
          <a:extLst>
            <a:ext uri="{FF2B5EF4-FFF2-40B4-BE49-F238E27FC236}">
              <a16:creationId xmlns:a16="http://schemas.microsoft.com/office/drawing/2014/main" id="{ECCBF3D7-7A37-4C27-83D3-18F4C7FA9D09}"/>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41322"/>
    <xdr:sp macro="" textlink="">
      <xdr:nvSpPr>
        <xdr:cNvPr id="1512" name="TextBox 3">
          <a:extLst>
            <a:ext uri="{FF2B5EF4-FFF2-40B4-BE49-F238E27FC236}">
              <a16:creationId xmlns:a16="http://schemas.microsoft.com/office/drawing/2014/main" id="{8FC1C172-A6F4-40BB-B48F-6B92E27D6936}"/>
            </a:ext>
          </a:extLst>
        </xdr:cNvPr>
        <xdr:cNvSpPr txBox="1">
          <a:spLocks noChangeArrowheads="1"/>
        </xdr:cNvSpPr>
      </xdr:nvSpPr>
      <xdr:spPr bwMode="auto">
        <a:xfrm>
          <a:off x="2346325" y="13068300"/>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22272"/>
    <xdr:sp macro="" textlink="">
      <xdr:nvSpPr>
        <xdr:cNvPr id="1513" name="TextBox 3">
          <a:extLst>
            <a:ext uri="{FF2B5EF4-FFF2-40B4-BE49-F238E27FC236}">
              <a16:creationId xmlns:a16="http://schemas.microsoft.com/office/drawing/2014/main" id="{12815E1D-08ED-4157-8429-C5A9ABEC965D}"/>
            </a:ext>
          </a:extLst>
        </xdr:cNvPr>
        <xdr:cNvSpPr txBox="1">
          <a:spLocks noChangeArrowheads="1"/>
        </xdr:cNvSpPr>
      </xdr:nvSpPr>
      <xdr:spPr bwMode="auto">
        <a:xfrm>
          <a:off x="2346325" y="13068300"/>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1514" name="TextBox 3">
          <a:extLst>
            <a:ext uri="{FF2B5EF4-FFF2-40B4-BE49-F238E27FC236}">
              <a16:creationId xmlns:a16="http://schemas.microsoft.com/office/drawing/2014/main" id="{4A9A3236-2FFC-4522-A421-F6A84C450476}"/>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3222"/>
    <xdr:sp macro="" textlink="">
      <xdr:nvSpPr>
        <xdr:cNvPr id="1515" name="TextBox 3">
          <a:extLst>
            <a:ext uri="{FF2B5EF4-FFF2-40B4-BE49-F238E27FC236}">
              <a16:creationId xmlns:a16="http://schemas.microsoft.com/office/drawing/2014/main" id="{1212075D-96D7-44CB-8DCF-9424BDA2FF4B}"/>
            </a:ext>
          </a:extLst>
        </xdr:cNvPr>
        <xdr:cNvSpPr txBox="1">
          <a:spLocks noChangeArrowheads="1"/>
        </xdr:cNvSpPr>
      </xdr:nvSpPr>
      <xdr:spPr bwMode="auto">
        <a:xfrm>
          <a:off x="2346325" y="13068300"/>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09572"/>
    <xdr:sp macro="" textlink="">
      <xdr:nvSpPr>
        <xdr:cNvPr id="1516" name="TextBox 3">
          <a:extLst>
            <a:ext uri="{FF2B5EF4-FFF2-40B4-BE49-F238E27FC236}">
              <a16:creationId xmlns:a16="http://schemas.microsoft.com/office/drawing/2014/main" id="{A1E29CB9-1CAE-427C-88CC-DD50489888A9}"/>
            </a:ext>
          </a:extLst>
        </xdr:cNvPr>
        <xdr:cNvSpPr txBox="1">
          <a:spLocks noChangeArrowheads="1"/>
        </xdr:cNvSpPr>
      </xdr:nvSpPr>
      <xdr:spPr bwMode="auto">
        <a:xfrm>
          <a:off x="2346325" y="13068300"/>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517" name="TextBox 3">
          <a:extLst>
            <a:ext uri="{FF2B5EF4-FFF2-40B4-BE49-F238E27FC236}">
              <a16:creationId xmlns:a16="http://schemas.microsoft.com/office/drawing/2014/main" id="{F9024330-198D-417A-9EB4-2E603A51DE19}"/>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60372"/>
    <xdr:sp macro="" textlink="">
      <xdr:nvSpPr>
        <xdr:cNvPr id="1518" name="TextBox 3">
          <a:extLst>
            <a:ext uri="{FF2B5EF4-FFF2-40B4-BE49-F238E27FC236}">
              <a16:creationId xmlns:a16="http://schemas.microsoft.com/office/drawing/2014/main" id="{E61AC126-D24D-491B-80A2-759B9F5DCC2D}"/>
            </a:ext>
          </a:extLst>
        </xdr:cNvPr>
        <xdr:cNvSpPr txBox="1">
          <a:spLocks noChangeArrowheads="1"/>
        </xdr:cNvSpPr>
      </xdr:nvSpPr>
      <xdr:spPr bwMode="auto">
        <a:xfrm>
          <a:off x="2346325"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85040"/>
    <xdr:sp macro="" textlink="">
      <xdr:nvSpPr>
        <xdr:cNvPr id="1519" name="TextBox 3">
          <a:extLst>
            <a:ext uri="{FF2B5EF4-FFF2-40B4-BE49-F238E27FC236}">
              <a16:creationId xmlns:a16="http://schemas.microsoft.com/office/drawing/2014/main" id="{43E68417-B8CB-4C0B-AEF5-B9715A2C1C20}"/>
            </a:ext>
          </a:extLst>
        </xdr:cNvPr>
        <xdr:cNvSpPr txBox="1">
          <a:spLocks noChangeArrowheads="1"/>
        </xdr:cNvSpPr>
      </xdr:nvSpPr>
      <xdr:spPr bwMode="auto">
        <a:xfrm>
          <a:off x="2346325" y="13068300"/>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75</xdr:row>
      <xdr:rowOff>0</xdr:rowOff>
    </xdr:from>
    <xdr:ext cx="0" cy="460372"/>
    <xdr:sp macro="" textlink="">
      <xdr:nvSpPr>
        <xdr:cNvPr id="1520" name="TextBox 3">
          <a:extLst>
            <a:ext uri="{FF2B5EF4-FFF2-40B4-BE49-F238E27FC236}">
              <a16:creationId xmlns:a16="http://schemas.microsoft.com/office/drawing/2014/main" id="{68DD90E7-7F7E-45BD-BE71-0185E77DF569}"/>
            </a:ext>
          </a:extLst>
        </xdr:cNvPr>
        <xdr:cNvSpPr txBox="1">
          <a:spLocks noChangeArrowheads="1"/>
        </xdr:cNvSpPr>
      </xdr:nvSpPr>
      <xdr:spPr bwMode="auto">
        <a:xfrm>
          <a:off x="2346325" y="13068300"/>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0200"/>
    <xdr:sp macro="" textlink="">
      <xdr:nvSpPr>
        <xdr:cNvPr id="1521" name="TextBox 3">
          <a:extLst>
            <a:ext uri="{FF2B5EF4-FFF2-40B4-BE49-F238E27FC236}">
              <a16:creationId xmlns:a16="http://schemas.microsoft.com/office/drawing/2014/main" id="{83389DA1-452D-4E67-80B3-53A84FFF71F5}"/>
            </a:ext>
          </a:extLst>
        </xdr:cNvPr>
        <xdr:cNvSpPr txBox="1">
          <a:spLocks noChangeArrowheads="1"/>
        </xdr:cNvSpPr>
      </xdr:nvSpPr>
      <xdr:spPr bwMode="auto">
        <a:xfrm>
          <a:off x="2447925" y="4572000"/>
          <a:ext cx="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0200"/>
    <xdr:sp macro="" textlink="">
      <xdr:nvSpPr>
        <xdr:cNvPr id="1522" name="TextBox 3">
          <a:extLst>
            <a:ext uri="{FF2B5EF4-FFF2-40B4-BE49-F238E27FC236}">
              <a16:creationId xmlns:a16="http://schemas.microsoft.com/office/drawing/2014/main" id="{0F184105-2816-41D8-AAE2-E7AC519F9489}"/>
            </a:ext>
          </a:extLst>
        </xdr:cNvPr>
        <xdr:cNvSpPr txBox="1">
          <a:spLocks noChangeArrowheads="1"/>
        </xdr:cNvSpPr>
      </xdr:nvSpPr>
      <xdr:spPr bwMode="auto">
        <a:xfrm>
          <a:off x="2447925" y="4572000"/>
          <a:ext cx="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3375"/>
    <xdr:sp macro="" textlink="">
      <xdr:nvSpPr>
        <xdr:cNvPr id="1523" name="TextBox 1522">
          <a:extLst>
            <a:ext uri="{FF2B5EF4-FFF2-40B4-BE49-F238E27FC236}">
              <a16:creationId xmlns:a16="http://schemas.microsoft.com/office/drawing/2014/main" id="{1C66140B-2F4C-4C6B-A322-9E9B72BB6C8F}"/>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3375"/>
    <xdr:sp macro="" textlink="">
      <xdr:nvSpPr>
        <xdr:cNvPr id="1524" name="TextBox 3">
          <a:extLst>
            <a:ext uri="{FF2B5EF4-FFF2-40B4-BE49-F238E27FC236}">
              <a16:creationId xmlns:a16="http://schemas.microsoft.com/office/drawing/2014/main" id="{40D3A325-AC73-489B-8A5E-5674AF903A0D}"/>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3375"/>
    <xdr:sp macro="" textlink="">
      <xdr:nvSpPr>
        <xdr:cNvPr id="1525" name="TextBox 3">
          <a:extLst>
            <a:ext uri="{FF2B5EF4-FFF2-40B4-BE49-F238E27FC236}">
              <a16:creationId xmlns:a16="http://schemas.microsoft.com/office/drawing/2014/main" id="{98A2A017-1129-400D-939C-137BA75FD209}"/>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3375"/>
    <xdr:sp macro="" textlink="">
      <xdr:nvSpPr>
        <xdr:cNvPr id="1526" name="TextBox 3">
          <a:extLst>
            <a:ext uri="{FF2B5EF4-FFF2-40B4-BE49-F238E27FC236}">
              <a16:creationId xmlns:a16="http://schemas.microsoft.com/office/drawing/2014/main" id="{A5F3EAB0-F56F-4AF8-96F5-7FCB71E4B9FA}"/>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3375"/>
    <xdr:sp macro="" textlink="">
      <xdr:nvSpPr>
        <xdr:cNvPr id="1527" name="TextBox 3">
          <a:extLst>
            <a:ext uri="{FF2B5EF4-FFF2-40B4-BE49-F238E27FC236}">
              <a16:creationId xmlns:a16="http://schemas.microsoft.com/office/drawing/2014/main" id="{FC9EB8C5-2C18-4AEF-81BD-19A20F8ABA3D}"/>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3375"/>
    <xdr:sp macro="" textlink="">
      <xdr:nvSpPr>
        <xdr:cNvPr id="1528" name="TextBox 3">
          <a:extLst>
            <a:ext uri="{FF2B5EF4-FFF2-40B4-BE49-F238E27FC236}">
              <a16:creationId xmlns:a16="http://schemas.microsoft.com/office/drawing/2014/main" id="{6CE2E6AE-BB4C-47B9-A926-09E51628D3D1}"/>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3375"/>
    <xdr:sp macro="" textlink="">
      <xdr:nvSpPr>
        <xdr:cNvPr id="1529" name="TextBox 3">
          <a:extLst>
            <a:ext uri="{FF2B5EF4-FFF2-40B4-BE49-F238E27FC236}">
              <a16:creationId xmlns:a16="http://schemas.microsoft.com/office/drawing/2014/main" id="{CF9492DB-192C-47FE-AFB4-2A7A5FDC6629}"/>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27025"/>
    <xdr:sp macro="" textlink="">
      <xdr:nvSpPr>
        <xdr:cNvPr id="1530" name="TextBox 3">
          <a:extLst>
            <a:ext uri="{FF2B5EF4-FFF2-40B4-BE49-F238E27FC236}">
              <a16:creationId xmlns:a16="http://schemas.microsoft.com/office/drawing/2014/main" id="{608E21F7-0541-4A6B-997E-BD92CDB3A54B}"/>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27025"/>
    <xdr:sp macro="" textlink="">
      <xdr:nvSpPr>
        <xdr:cNvPr id="1531" name="TextBox 3">
          <a:extLst>
            <a:ext uri="{FF2B5EF4-FFF2-40B4-BE49-F238E27FC236}">
              <a16:creationId xmlns:a16="http://schemas.microsoft.com/office/drawing/2014/main" id="{890BAE94-3F9E-46C6-A760-009991714F99}"/>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27025"/>
    <xdr:sp macro="" textlink="">
      <xdr:nvSpPr>
        <xdr:cNvPr id="1532" name="TextBox 3">
          <a:extLst>
            <a:ext uri="{FF2B5EF4-FFF2-40B4-BE49-F238E27FC236}">
              <a16:creationId xmlns:a16="http://schemas.microsoft.com/office/drawing/2014/main" id="{648D9762-CC18-47ED-8412-01381DA71706}"/>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27025"/>
    <xdr:sp macro="" textlink="">
      <xdr:nvSpPr>
        <xdr:cNvPr id="1533" name="TextBox 3">
          <a:extLst>
            <a:ext uri="{FF2B5EF4-FFF2-40B4-BE49-F238E27FC236}">
              <a16:creationId xmlns:a16="http://schemas.microsoft.com/office/drawing/2014/main" id="{E39B3D5B-9939-4847-AE2B-BECBDA3897CB}"/>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0200"/>
    <xdr:sp macro="" textlink="">
      <xdr:nvSpPr>
        <xdr:cNvPr id="1534" name="TextBox 3">
          <a:extLst>
            <a:ext uri="{FF2B5EF4-FFF2-40B4-BE49-F238E27FC236}">
              <a16:creationId xmlns:a16="http://schemas.microsoft.com/office/drawing/2014/main" id="{07D0C636-B150-4533-A453-C1AFAC9DFFA4}"/>
            </a:ext>
          </a:extLst>
        </xdr:cNvPr>
        <xdr:cNvSpPr txBox="1">
          <a:spLocks noChangeArrowheads="1"/>
        </xdr:cNvSpPr>
      </xdr:nvSpPr>
      <xdr:spPr bwMode="auto">
        <a:xfrm>
          <a:off x="2447925" y="4572000"/>
          <a:ext cx="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0200"/>
    <xdr:sp macro="" textlink="">
      <xdr:nvSpPr>
        <xdr:cNvPr id="1535" name="TextBox 3">
          <a:extLst>
            <a:ext uri="{FF2B5EF4-FFF2-40B4-BE49-F238E27FC236}">
              <a16:creationId xmlns:a16="http://schemas.microsoft.com/office/drawing/2014/main" id="{D4D15778-29A6-4E9B-8376-36D681E6816E}"/>
            </a:ext>
          </a:extLst>
        </xdr:cNvPr>
        <xdr:cNvSpPr txBox="1">
          <a:spLocks noChangeArrowheads="1"/>
        </xdr:cNvSpPr>
      </xdr:nvSpPr>
      <xdr:spPr bwMode="auto">
        <a:xfrm>
          <a:off x="2447925" y="4572000"/>
          <a:ext cx="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3375"/>
    <xdr:sp macro="" textlink="">
      <xdr:nvSpPr>
        <xdr:cNvPr id="1536" name="TextBox 3">
          <a:extLst>
            <a:ext uri="{FF2B5EF4-FFF2-40B4-BE49-F238E27FC236}">
              <a16:creationId xmlns:a16="http://schemas.microsoft.com/office/drawing/2014/main" id="{FC071ACB-E24F-4577-A5AC-6F56291594A0}"/>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3375"/>
    <xdr:sp macro="" textlink="">
      <xdr:nvSpPr>
        <xdr:cNvPr id="1537" name="TextBox 3">
          <a:extLst>
            <a:ext uri="{FF2B5EF4-FFF2-40B4-BE49-F238E27FC236}">
              <a16:creationId xmlns:a16="http://schemas.microsoft.com/office/drawing/2014/main" id="{93698074-38AD-4504-8D2F-E26D30C9A43F}"/>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3375"/>
    <xdr:sp macro="" textlink="">
      <xdr:nvSpPr>
        <xdr:cNvPr id="1538" name="TextBox 3">
          <a:extLst>
            <a:ext uri="{FF2B5EF4-FFF2-40B4-BE49-F238E27FC236}">
              <a16:creationId xmlns:a16="http://schemas.microsoft.com/office/drawing/2014/main" id="{4A6BE142-0F4F-45DD-82C2-336355FAEDB5}"/>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3375"/>
    <xdr:sp macro="" textlink="">
      <xdr:nvSpPr>
        <xdr:cNvPr id="1539" name="TextBox 3">
          <a:extLst>
            <a:ext uri="{FF2B5EF4-FFF2-40B4-BE49-F238E27FC236}">
              <a16:creationId xmlns:a16="http://schemas.microsoft.com/office/drawing/2014/main" id="{4EDD6E0A-CD3B-4F9C-B6D9-714CEF8A4200}"/>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3375"/>
    <xdr:sp macro="" textlink="">
      <xdr:nvSpPr>
        <xdr:cNvPr id="1540" name="TextBox 3">
          <a:extLst>
            <a:ext uri="{FF2B5EF4-FFF2-40B4-BE49-F238E27FC236}">
              <a16:creationId xmlns:a16="http://schemas.microsoft.com/office/drawing/2014/main" id="{70BD5D1F-FFFB-4F13-AFA6-594654F299AD}"/>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3375"/>
    <xdr:sp macro="" textlink="">
      <xdr:nvSpPr>
        <xdr:cNvPr id="1541" name="TextBox 3">
          <a:extLst>
            <a:ext uri="{FF2B5EF4-FFF2-40B4-BE49-F238E27FC236}">
              <a16:creationId xmlns:a16="http://schemas.microsoft.com/office/drawing/2014/main" id="{2F5AF047-01A5-4D14-8A24-914919876990}"/>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33375"/>
    <xdr:sp macro="" textlink="">
      <xdr:nvSpPr>
        <xdr:cNvPr id="1542" name="TextBox 3">
          <a:extLst>
            <a:ext uri="{FF2B5EF4-FFF2-40B4-BE49-F238E27FC236}">
              <a16:creationId xmlns:a16="http://schemas.microsoft.com/office/drawing/2014/main" id="{8EDC3F9D-CAF4-409F-A39E-DC1E4E0D41B6}"/>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27025"/>
    <xdr:sp macro="" textlink="">
      <xdr:nvSpPr>
        <xdr:cNvPr id="1543" name="TextBox 3">
          <a:extLst>
            <a:ext uri="{FF2B5EF4-FFF2-40B4-BE49-F238E27FC236}">
              <a16:creationId xmlns:a16="http://schemas.microsoft.com/office/drawing/2014/main" id="{36A570E5-2895-46CF-A1C0-0A857FA94FD7}"/>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27025"/>
    <xdr:sp macro="" textlink="">
      <xdr:nvSpPr>
        <xdr:cNvPr id="1544" name="TextBox 3">
          <a:extLst>
            <a:ext uri="{FF2B5EF4-FFF2-40B4-BE49-F238E27FC236}">
              <a16:creationId xmlns:a16="http://schemas.microsoft.com/office/drawing/2014/main" id="{C3C4C4AD-78CF-487D-B16D-CEE6B25162B4}"/>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27025"/>
    <xdr:sp macro="" textlink="">
      <xdr:nvSpPr>
        <xdr:cNvPr id="1545" name="TextBox 3">
          <a:extLst>
            <a:ext uri="{FF2B5EF4-FFF2-40B4-BE49-F238E27FC236}">
              <a16:creationId xmlns:a16="http://schemas.microsoft.com/office/drawing/2014/main" id="{08AFAE68-6F25-480C-9E33-3B5760E575D8}"/>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27025"/>
    <xdr:sp macro="" textlink="">
      <xdr:nvSpPr>
        <xdr:cNvPr id="1546" name="TextBox 3">
          <a:extLst>
            <a:ext uri="{FF2B5EF4-FFF2-40B4-BE49-F238E27FC236}">
              <a16:creationId xmlns:a16="http://schemas.microsoft.com/office/drawing/2014/main" id="{81C433D5-DFED-4759-99ED-B3D6AA4B834A}"/>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27025"/>
    <xdr:sp macro="" textlink="">
      <xdr:nvSpPr>
        <xdr:cNvPr id="1547" name="TextBox 3">
          <a:extLst>
            <a:ext uri="{FF2B5EF4-FFF2-40B4-BE49-F238E27FC236}">
              <a16:creationId xmlns:a16="http://schemas.microsoft.com/office/drawing/2014/main" id="{E128DAF1-7353-40C1-B966-5845A7916891}"/>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27025"/>
    <xdr:sp macro="" textlink="">
      <xdr:nvSpPr>
        <xdr:cNvPr id="1548" name="TextBox 3">
          <a:extLst>
            <a:ext uri="{FF2B5EF4-FFF2-40B4-BE49-F238E27FC236}">
              <a16:creationId xmlns:a16="http://schemas.microsoft.com/office/drawing/2014/main" id="{B32F7FF6-7BA8-45D4-9C5F-2B5E8F4F7E64}"/>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0372"/>
    <xdr:sp macro="" textlink="">
      <xdr:nvSpPr>
        <xdr:cNvPr id="3040" name="TextBox 3">
          <a:extLst>
            <a:ext uri="{FF2B5EF4-FFF2-40B4-BE49-F238E27FC236}">
              <a16:creationId xmlns:a16="http://schemas.microsoft.com/office/drawing/2014/main" id="{4961618F-27EB-437C-8B60-D6843FFFF710}"/>
            </a:ext>
          </a:extLst>
        </xdr:cNvPr>
        <xdr:cNvSpPr txBox="1">
          <a:spLocks noChangeArrowheads="1"/>
        </xdr:cNvSpPr>
      </xdr:nvSpPr>
      <xdr:spPr bwMode="auto">
        <a:xfrm>
          <a:off x="2447925"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0847"/>
    <xdr:sp macro="" textlink="">
      <xdr:nvSpPr>
        <xdr:cNvPr id="3041" name="TextBox 3">
          <a:extLst>
            <a:ext uri="{FF2B5EF4-FFF2-40B4-BE49-F238E27FC236}">
              <a16:creationId xmlns:a16="http://schemas.microsoft.com/office/drawing/2014/main" id="{81EFC323-A185-4B20-A6E1-BAAF46944D6F}"/>
            </a:ext>
          </a:extLst>
        </xdr:cNvPr>
        <xdr:cNvSpPr txBox="1">
          <a:spLocks noChangeArrowheads="1"/>
        </xdr:cNvSpPr>
      </xdr:nvSpPr>
      <xdr:spPr bwMode="auto">
        <a:xfrm>
          <a:off x="2447925" y="22278975"/>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0372"/>
    <xdr:sp macro="" textlink="">
      <xdr:nvSpPr>
        <xdr:cNvPr id="3042" name="TextBox 3">
          <a:extLst>
            <a:ext uri="{FF2B5EF4-FFF2-40B4-BE49-F238E27FC236}">
              <a16:creationId xmlns:a16="http://schemas.microsoft.com/office/drawing/2014/main" id="{0AF474E4-EBBA-49FD-A609-E540BF9C928B}"/>
            </a:ext>
          </a:extLst>
        </xdr:cNvPr>
        <xdr:cNvSpPr txBox="1">
          <a:spLocks noChangeArrowheads="1"/>
        </xdr:cNvSpPr>
      </xdr:nvSpPr>
      <xdr:spPr bwMode="auto">
        <a:xfrm>
          <a:off x="2447925"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0847"/>
    <xdr:sp macro="" textlink="">
      <xdr:nvSpPr>
        <xdr:cNvPr id="3043" name="TextBox 3">
          <a:extLst>
            <a:ext uri="{FF2B5EF4-FFF2-40B4-BE49-F238E27FC236}">
              <a16:creationId xmlns:a16="http://schemas.microsoft.com/office/drawing/2014/main" id="{61ECD79C-DBAA-4EAF-9DFF-89EB6E163F99}"/>
            </a:ext>
          </a:extLst>
        </xdr:cNvPr>
        <xdr:cNvSpPr txBox="1">
          <a:spLocks noChangeArrowheads="1"/>
        </xdr:cNvSpPr>
      </xdr:nvSpPr>
      <xdr:spPr bwMode="auto">
        <a:xfrm>
          <a:off x="2447925" y="22278975"/>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88215"/>
    <xdr:sp macro="" textlink="">
      <xdr:nvSpPr>
        <xdr:cNvPr id="3044" name="TextBox 3">
          <a:extLst>
            <a:ext uri="{FF2B5EF4-FFF2-40B4-BE49-F238E27FC236}">
              <a16:creationId xmlns:a16="http://schemas.microsoft.com/office/drawing/2014/main" id="{0DFB197C-0E76-4D52-A91F-18193556FDDA}"/>
            </a:ext>
          </a:extLst>
        </xdr:cNvPr>
        <xdr:cNvSpPr txBox="1">
          <a:spLocks noChangeArrowheads="1"/>
        </xdr:cNvSpPr>
      </xdr:nvSpPr>
      <xdr:spPr bwMode="auto">
        <a:xfrm>
          <a:off x="2447925" y="22278975"/>
          <a:ext cx="0" cy="48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88215"/>
    <xdr:sp macro="" textlink="">
      <xdr:nvSpPr>
        <xdr:cNvPr id="3045" name="TextBox 3">
          <a:extLst>
            <a:ext uri="{FF2B5EF4-FFF2-40B4-BE49-F238E27FC236}">
              <a16:creationId xmlns:a16="http://schemas.microsoft.com/office/drawing/2014/main" id="{71925874-C3DE-4695-BF15-4F30329F03D9}"/>
            </a:ext>
          </a:extLst>
        </xdr:cNvPr>
        <xdr:cNvSpPr txBox="1">
          <a:spLocks noChangeArrowheads="1"/>
        </xdr:cNvSpPr>
      </xdr:nvSpPr>
      <xdr:spPr bwMode="auto">
        <a:xfrm>
          <a:off x="2447925" y="22278975"/>
          <a:ext cx="0" cy="48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4022"/>
    <xdr:sp macro="" textlink="">
      <xdr:nvSpPr>
        <xdr:cNvPr id="3046" name="TextBox 3">
          <a:extLst>
            <a:ext uri="{FF2B5EF4-FFF2-40B4-BE49-F238E27FC236}">
              <a16:creationId xmlns:a16="http://schemas.microsoft.com/office/drawing/2014/main" id="{206C4D59-F696-42F5-9997-CE62E3006803}"/>
            </a:ext>
          </a:extLst>
        </xdr:cNvPr>
        <xdr:cNvSpPr txBox="1">
          <a:spLocks noChangeArrowheads="1"/>
        </xdr:cNvSpPr>
      </xdr:nvSpPr>
      <xdr:spPr bwMode="auto">
        <a:xfrm>
          <a:off x="2447925"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047" name="TextBox 3">
          <a:extLst>
            <a:ext uri="{FF2B5EF4-FFF2-40B4-BE49-F238E27FC236}">
              <a16:creationId xmlns:a16="http://schemas.microsoft.com/office/drawing/2014/main" id="{5882F2F6-52A7-49E6-B576-DA29AFEE53B3}"/>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4022"/>
    <xdr:sp macro="" textlink="">
      <xdr:nvSpPr>
        <xdr:cNvPr id="3048" name="TextBox 3">
          <a:extLst>
            <a:ext uri="{FF2B5EF4-FFF2-40B4-BE49-F238E27FC236}">
              <a16:creationId xmlns:a16="http://schemas.microsoft.com/office/drawing/2014/main" id="{809150FC-05F9-4E8C-B1CC-DCB77414147F}"/>
            </a:ext>
          </a:extLst>
        </xdr:cNvPr>
        <xdr:cNvSpPr txBox="1">
          <a:spLocks noChangeArrowheads="1"/>
        </xdr:cNvSpPr>
      </xdr:nvSpPr>
      <xdr:spPr bwMode="auto">
        <a:xfrm>
          <a:off x="2447925"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049" name="TextBox 3">
          <a:extLst>
            <a:ext uri="{FF2B5EF4-FFF2-40B4-BE49-F238E27FC236}">
              <a16:creationId xmlns:a16="http://schemas.microsoft.com/office/drawing/2014/main" id="{F3596151-1B41-4465-B785-15E44A0B0659}"/>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1390"/>
    <xdr:sp macro="" textlink="">
      <xdr:nvSpPr>
        <xdr:cNvPr id="3050" name="TextBox 3">
          <a:extLst>
            <a:ext uri="{FF2B5EF4-FFF2-40B4-BE49-F238E27FC236}">
              <a16:creationId xmlns:a16="http://schemas.microsoft.com/office/drawing/2014/main" id="{0AED0A84-7998-4099-9EBE-89D6EDF6A9A8}"/>
            </a:ext>
          </a:extLst>
        </xdr:cNvPr>
        <xdr:cNvSpPr txBox="1">
          <a:spLocks noChangeArrowheads="1"/>
        </xdr:cNvSpPr>
      </xdr:nvSpPr>
      <xdr:spPr bwMode="auto">
        <a:xfrm>
          <a:off x="2447925"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3547"/>
    <xdr:sp macro="" textlink="">
      <xdr:nvSpPr>
        <xdr:cNvPr id="3051" name="TextBox 3">
          <a:extLst>
            <a:ext uri="{FF2B5EF4-FFF2-40B4-BE49-F238E27FC236}">
              <a16:creationId xmlns:a16="http://schemas.microsoft.com/office/drawing/2014/main" id="{5092E2AD-6E8B-4A83-AEF0-23A51AB91508}"/>
            </a:ext>
          </a:extLst>
        </xdr:cNvPr>
        <xdr:cNvSpPr txBox="1">
          <a:spLocks noChangeArrowheads="1"/>
        </xdr:cNvSpPr>
      </xdr:nvSpPr>
      <xdr:spPr bwMode="auto">
        <a:xfrm>
          <a:off x="2447925" y="22278975"/>
          <a:ext cx="0" cy="463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1390"/>
    <xdr:sp macro="" textlink="">
      <xdr:nvSpPr>
        <xdr:cNvPr id="3052" name="TextBox 3">
          <a:extLst>
            <a:ext uri="{FF2B5EF4-FFF2-40B4-BE49-F238E27FC236}">
              <a16:creationId xmlns:a16="http://schemas.microsoft.com/office/drawing/2014/main" id="{6262ABD7-3481-4F5A-88F1-DBA5B9295501}"/>
            </a:ext>
          </a:extLst>
        </xdr:cNvPr>
        <xdr:cNvSpPr txBox="1">
          <a:spLocks noChangeArrowheads="1"/>
        </xdr:cNvSpPr>
      </xdr:nvSpPr>
      <xdr:spPr bwMode="auto">
        <a:xfrm>
          <a:off x="2447925"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3547"/>
    <xdr:sp macro="" textlink="">
      <xdr:nvSpPr>
        <xdr:cNvPr id="3053" name="TextBox 3">
          <a:extLst>
            <a:ext uri="{FF2B5EF4-FFF2-40B4-BE49-F238E27FC236}">
              <a16:creationId xmlns:a16="http://schemas.microsoft.com/office/drawing/2014/main" id="{31B4B54F-9CB4-4B3D-83AD-B5F7027E0645}"/>
            </a:ext>
          </a:extLst>
        </xdr:cNvPr>
        <xdr:cNvSpPr txBox="1">
          <a:spLocks noChangeArrowheads="1"/>
        </xdr:cNvSpPr>
      </xdr:nvSpPr>
      <xdr:spPr bwMode="auto">
        <a:xfrm>
          <a:off x="2447925" y="22278975"/>
          <a:ext cx="0" cy="463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3222"/>
    <xdr:sp macro="" textlink="">
      <xdr:nvSpPr>
        <xdr:cNvPr id="3054" name="TextBox 3">
          <a:extLst>
            <a:ext uri="{FF2B5EF4-FFF2-40B4-BE49-F238E27FC236}">
              <a16:creationId xmlns:a16="http://schemas.microsoft.com/office/drawing/2014/main" id="{040DA548-468D-48A2-A7C0-88FF6FC0754D}"/>
            </a:ext>
          </a:extLst>
        </xdr:cNvPr>
        <xdr:cNvSpPr txBox="1">
          <a:spLocks noChangeArrowheads="1"/>
        </xdr:cNvSpPr>
      </xdr:nvSpPr>
      <xdr:spPr bwMode="auto">
        <a:xfrm>
          <a:off x="2447925"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2747"/>
    <xdr:sp macro="" textlink="">
      <xdr:nvSpPr>
        <xdr:cNvPr id="3055" name="TextBox 3">
          <a:extLst>
            <a:ext uri="{FF2B5EF4-FFF2-40B4-BE49-F238E27FC236}">
              <a16:creationId xmlns:a16="http://schemas.microsoft.com/office/drawing/2014/main" id="{35A80315-FF16-4000-8319-5D9F59BDFCD1}"/>
            </a:ext>
          </a:extLst>
        </xdr:cNvPr>
        <xdr:cNvSpPr txBox="1">
          <a:spLocks noChangeArrowheads="1"/>
        </xdr:cNvSpPr>
      </xdr:nvSpPr>
      <xdr:spPr bwMode="auto">
        <a:xfrm>
          <a:off x="2447925" y="22278975"/>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3222"/>
    <xdr:sp macro="" textlink="">
      <xdr:nvSpPr>
        <xdr:cNvPr id="3056" name="TextBox 3">
          <a:extLst>
            <a:ext uri="{FF2B5EF4-FFF2-40B4-BE49-F238E27FC236}">
              <a16:creationId xmlns:a16="http://schemas.microsoft.com/office/drawing/2014/main" id="{4A9A7DA9-2B07-47B3-ACAC-6248CA284E00}"/>
            </a:ext>
          </a:extLst>
        </xdr:cNvPr>
        <xdr:cNvSpPr txBox="1">
          <a:spLocks noChangeArrowheads="1"/>
        </xdr:cNvSpPr>
      </xdr:nvSpPr>
      <xdr:spPr bwMode="auto">
        <a:xfrm>
          <a:off x="2447925"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2747"/>
    <xdr:sp macro="" textlink="">
      <xdr:nvSpPr>
        <xdr:cNvPr id="3057" name="TextBox 3">
          <a:extLst>
            <a:ext uri="{FF2B5EF4-FFF2-40B4-BE49-F238E27FC236}">
              <a16:creationId xmlns:a16="http://schemas.microsoft.com/office/drawing/2014/main" id="{D9701E10-AC40-4FA7-9753-3F83C976515A}"/>
            </a:ext>
          </a:extLst>
        </xdr:cNvPr>
        <xdr:cNvSpPr txBox="1">
          <a:spLocks noChangeArrowheads="1"/>
        </xdr:cNvSpPr>
      </xdr:nvSpPr>
      <xdr:spPr bwMode="auto">
        <a:xfrm>
          <a:off x="2447925" y="22278975"/>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0847"/>
    <xdr:sp macro="" textlink="">
      <xdr:nvSpPr>
        <xdr:cNvPr id="3058" name="TextBox 3">
          <a:extLst>
            <a:ext uri="{FF2B5EF4-FFF2-40B4-BE49-F238E27FC236}">
              <a16:creationId xmlns:a16="http://schemas.microsoft.com/office/drawing/2014/main" id="{9B976961-81CD-419D-B392-C4BC98489A6C}"/>
            </a:ext>
          </a:extLst>
        </xdr:cNvPr>
        <xdr:cNvSpPr txBox="1">
          <a:spLocks noChangeArrowheads="1"/>
        </xdr:cNvSpPr>
      </xdr:nvSpPr>
      <xdr:spPr bwMode="auto">
        <a:xfrm>
          <a:off x="2447925" y="22278975"/>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1797"/>
    <xdr:sp macro="" textlink="">
      <xdr:nvSpPr>
        <xdr:cNvPr id="3059" name="TextBox 3">
          <a:extLst>
            <a:ext uri="{FF2B5EF4-FFF2-40B4-BE49-F238E27FC236}">
              <a16:creationId xmlns:a16="http://schemas.microsoft.com/office/drawing/2014/main" id="{9D227149-B9AC-41D1-896E-0D8D8BBA5981}"/>
            </a:ext>
          </a:extLst>
        </xdr:cNvPr>
        <xdr:cNvSpPr txBox="1">
          <a:spLocks noChangeArrowheads="1"/>
        </xdr:cNvSpPr>
      </xdr:nvSpPr>
      <xdr:spPr bwMode="auto">
        <a:xfrm>
          <a:off x="2447925" y="22278975"/>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2747"/>
    <xdr:sp macro="" textlink="">
      <xdr:nvSpPr>
        <xdr:cNvPr id="3060" name="TextBox 3">
          <a:extLst>
            <a:ext uri="{FF2B5EF4-FFF2-40B4-BE49-F238E27FC236}">
              <a16:creationId xmlns:a16="http://schemas.microsoft.com/office/drawing/2014/main" id="{26CF23E8-40B1-4E76-8B6D-77A0197510B8}"/>
            </a:ext>
          </a:extLst>
        </xdr:cNvPr>
        <xdr:cNvSpPr txBox="1">
          <a:spLocks noChangeArrowheads="1"/>
        </xdr:cNvSpPr>
      </xdr:nvSpPr>
      <xdr:spPr bwMode="auto">
        <a:xfrm>
          <a:off x="2447925" y="22278975"/>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2747"/>
    <xdr:sp macro="" textlink="">
      <xdr:nvSpPr>
        <xdr:cNvPr id="3061" name="TextBox 3">
          <a:extLst>
            <a:ext uri="{FF2B5EF4-FFF2-40B4-BE49-F238E27FC236}">
              <a16:creationId xmlns:a16="http://schemas.microsoft.com/office/drawing/2014/main" id="{1CC563B5-711C-4418-AF32-92BB59454B1C}"/>
            </a:ext>
          </a:extLst>
        </xdr:cNvPr>
        <xdr:cNvSpPr txBox="1">
          <a:spLocks noChangeArrowheads="1"/>
        </xdr:cNvSpPr>
      </xdr:nvSpPr>
      <xdr:spPr bwMode="auto">
        <a:xfrm>
          <a:off x="2447925" y="22278975"/>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2272"/>
    <xdr:sp macro="" textlink="">
      <xdr:nvSpPr>
        <xdr:cNvPr id="3062" name="TextBox 3">
          <a:extLst>
            <a:ext uri="{FF2B5EF4-FFF2-40B4-BE49-F238E27FC236}">
              <a16:creationId xmlns:a16="http://schemas.microsoft.com/office/drawing/2014/main" id="{F8115D6C-0931-402F-AC4F-E2FA89A506A0}"/>
            </a:ext>
          </a:extLst>
        </xdr:cNvPr>
        <xdr:cNvSpPr txBox="1">
          <a:spLocks noChangeArrowheads="1"/>
        </xdr:cNvSpPr>
      </xdr:nvSpPr>
      <xdr:spPr bwMode="auto">
        <a:xfrm>
          <a:off x="2447925"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2272"/>
    <xdr:sp macro="" textlink="">
      <xdr:nvSpPr>
        <xdr:cNvPr id="3063" name="TextBox 3">
          <a:extLst>
            <a:ext uri="{FF2B5EF4-FFF2-40B4-BE49-F238E27FC236}">
              <a16:creationId xmlns:a16="http://schemas.microsoft.com/office/drawing/2014/main" id="{C1DCD8E9-B2F9-4B45-A809-64BA5CAB4A2C}"/>
            </a:ext>
          </a:extLst>
        </xdr:cNvPr>
        <xdr:cNvSpPr txBox="1">
          <a:spLocks noChangeArrowheads="1"/>
        </xdr:cNvSpPr>
      </xdr:nvSpPr>
      <xdr:spPr bwMode="auto">
        <a:xfrm>
          <a:off x="2447925"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1797"/>
    <xdr:sp macro="" textlink="">
      <xdr:nvSpPr>
        <xdr:cNvPr id="3064" name="TextBox 3">
          <a:extLst>
            <a:ext uri="{FF2B5EF4-FFF2-40B4-BE49-F238E27FC236}">
              <a16:creationId xmlns:a16="http://schemas.microsoft.com/office/drawing/2014/main" id="{93C4B99F-7EE5-42C6-AC07-2CCC08EA782A}"/>
            </a:ext>
          </a:extLst>
        </xdr:cNvPr>
        <xdr:cNvSpPr txBox="1">
          <a:spLocks noChangeArrowheads="1"/>
        </xdr:cNvSpPr>
      </xdr:nvSpPr>
      <xdr:spPr bwMode="auto">
        <a:xfrm>
          <a:off x="2447925" y="22278975"/>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2272"/>
    <xdr:sp macro="" textlink="">
      <xdr:nvSpPr>
        <xdr:cNvPr id="3065" name="TextBox 3">
          <a:extLst>
            <a:ext uri="{FF2B5EF4-FFF2-40B4-BE49-F238E27FC236}">
              <a16:creationId xmlns:a16="http://schemas.microsoft.com/office/drawing/2014/main" id="{1B8B3D57-A960-455E-A576-969C817B48A0}"/>
            </a:ext>
          </a:extLst>
        </xdr:cNvPr>
        <xdr:cNvSpPr txBox="1">
          <a:spLocks noChangeArrowheads="1"/>
        </xdr:cNvSpPr>
      </xdr:nvSpPr>
      <xdr:spPr bwMode="auto">
        <a:xfrm>
          <a:off x="2447925"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1797"/>
    <xdr:sp macro="" textlink="">
      <xdr:nvSpPr>
        <xdr:cNvPr id="3066" name="TextBox 3">
          <a:extLst>
            <a:ext uri="{FF2B5EF4-FFF2-40B4-BE49-F238E27FC236}">
              <a16:creationId xmlns:a16="http://schemas.microsoft.com/office/drawing/2014/main" id="{E02EEE13-FF0B-49A6-9992-59B0776DBD4E}"/>
            </a:ext>
          </a:extLst>
        </xdr:cNvPr>
        <xdr:cNvSpPr txBox="1">
          <a:spLocks noChangeArrowheads="1"/>
        </xdr:cNvSpPr>
      </xdr:nvSpPr>
      <xdr:spPr bwMode="auto">
        <a:xfrm>
          <a:off x="2447925" y="22278975"/>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88215"/>
    <xdr:sp macro="" textlink="">
      <xdr:nvSpPr>
        <xdr:cNvPr id="3067" name="TextBox 3">
          <a:extLst>
            <a:ext uri="{FF2B5EF4-FFF2-40B4-BE49-F238E27FC236}">
              <a16:creationId xmlns:a16="http://schemas.microsoft.com/office/drawing/2014/main" id="{4DEE0C71-6881-4734-8890-0C16D692B5C7}"/>
            </a:ext>
          </a:extLst>
        </xdr:cNvPr>
        <xdr:cNvSpPr txBox="1">
          <a:spLocks noChangeArrowheads="1"/>
        </xdr:cNvSpPr>
      </xdr:nvSpPr>
      <xdr:spPr bwMode="auto">
        <a:xfrm>
          <a:off x="2447925" y="22278975"/>
          <a:ext cx="0" cy="48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0847"/>
    <xdr:sp macro="" textlink="">
      <xdr:nvSpPr>
        <xdr:cNvPr id="3068" name="TextBox 3">
          <a:extLst>
            <a:ext uri="{FF2B5EF4-FFF2-40B4-BE49-F238E27FC236}">
              <a16:creationId xmlns:a16="http://schemas.microsoft.com/office/drawing/2014/main" id="{03BD5DCD-30B3-4825-9723-75E6B0AAC34B}"/>
            </a:ext>
          </a:extLst>
        </xdr:cNvPr>
        <xdr:cNvSpPr txBox="1">
          <a:spLocks noChangeArrowheads="1"/>
        </xdr:cNvSpPr>
      </xdr:nvSpPr>
      <xdr:spPr bwMode="auto">
        <a:xfrm>
          <a:off x="2447925" y="22278975"/>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1797"/>
    <xdr:sp macro="" textlink="">
      <xdr:nvSpPr>
        <xdr:cNvPr id="3069" name="TextBox 3">
          <a:extLst>
            <a:ext uri="{FF2B5EF4-FFF2-40B4-BE49-F238E27FC236}">
              <a16:creationId xmlns:a16="http://schemas.microsoft.com/office/drawing/2014/main" id="{BC897232-BC92-4FFD-ABF5-2FC903381362}"/>
            </a:ext>
          </a:extLst>
        </xdr:cNvPr>
        <xdr:cNvSpPr txBox="1">
          <a:spLocks noChangeArrowheads="1"/>
        </xdr:cNvSpPr>
      </xdr:nvSpPr>
      <xdr:spPr bwMode="auto">
        <a:xfrm>
          <a:off x="2447925" y="22278975"/>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1797"/>
    <xdr:sp macro="" textlink="">
      <xdr:nvSpPr>
        <xdr:cNvPr id="3070" name="TextBox 3">
          <a:extLst>
            <a:ext uri="{FF2B5EF4-FFF2-40B4-BE49-F238E27FC236}">
              <a16:creationId xmlns:a16="http://schemas.microsoft.com/office/drawing/2014/main" id="{FC2B6B68-25D4-4E61-8982-56A9EBF8EB06}"/>
            </a:ext>
          </a:extLst>
        </xdr:cNvPr>
        <xdr:cNvSpPr txBox="1">
          <a:spLocks noChangeArrowheads="1"/>
        </xdr:cNvSpPr>
      </xdr:nvSpPr>
      <xdr:spPr bwMode="auto">
        <a:xfrm>
          <a:off x="2447925" y="22278975"/>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1322"/>
    <xdr:sp macro="" textlink="">
      <xdr:nvSpPr>
        <xdr:cNvPr id="3071" name="TextBox 3">
          <a:extLst>
            <a:ext uri="{FF2B5EF4-FFF2-40B4-BE49-F238E27FC236}">
              <a16:creationId xmlns:a16="http://schemas.microsoft.com/office/drawing/2014/main" id="{220AC7CE-65B5-4D4E-961F-5BFCF94215A1}"/>
            </a:ext>
          </a:extLst>
        </xdr:cNvPr>
        <xdr:cNvSpPr txBox="1">
          <a:spLocks noChangeArrowheads="1"/>
        </xdr:cNvSpPr>
      </xdr:nvSpPr>
      <xdr:spPr bwMode="auto">
        <a:xfrm>
          <a:off x="2447925"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72" name="Text Box 22">
          <a:extLst>
            <a:ext uri="{FF2B5EF4-FFF2-40B4-BE49-F238E27FC236}">
              <a16:creationId xmlns:a16="http://schemas.microsoft.com/office/drawing/2014/main" id="{969B5690-A3EE-423A-A725-EDE3BE8B5B7E}"/>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73" name="Text Box 23">
          <a:extLst>
            <a:ext uri="{FF2B5EF4-FFF2-40B4-BE49-F238E27FC236}">
              <a16:creationId xmlns:a16="http://schemas.microsoft.com/office/drawing/2014/main" id="{9506A2BD-6CE5-478E-8FBA-72BD0ACABE8A}"/>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74" name="Text Box 24">
          <a:extLst>
            <a:ext uri="{FF2B5EF4-FFF2-40B4-BE49-F238E27FC236}">
              <a16:creationId xmlns:a16="http://schemas.microsoft.com/office/drawing/2014/main" id="{37DC61B6-B54A-4342-82E5-06CF71704CDC}"/>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75" name="Text Box 25">
          <a:extLst>
            <a:ext uri="{FF2B5EF4-FFF2-40B4-BE49-F238E27FC236}">
              <a16:creationId xmlns:a16="http://schemas.microsoft.com/office/drawing/2014/main" id="{22EBCB4B-C8F7-4D3F-B988-FF2B8AE8C126}"/>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76" name="Text Box 26">
          <a:extLst>
            <a:ext uri="{FF2B5EF4-FFF2-40B4-BE49-F238E27FC236}">
              <a16:creationId xmlns:a16="http://schemas.microsoft.com/office/drawing/2014/main" id="{8E7A2AB9-EAAB-4005-BC45-2749FF14B048}"/>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77" name="Text Box 27">
          <a:extLst>
            <a:ext uri="{FF2B5EF4-FFF2-40B4-BE49-F238E27FC236}">
              <a16:creationId xmlns:a16="http://schemas.microsoft.com/office/drawing/2014/main" id="{91E45728-2179-49BF-89AB-0EDD249E232D}"/>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78" name="Text Box 28">
          <a:extLst>
            <a:ext uri="{FF2B5EF4-FFF2-40B4-BE49-F238E27FC236}">
              <a16:creationId xmlns:a16="http://schemas.microsoft.com/office/drawing/2014/main" id="{4D9BAFE3-0505-432E-96C9-AD16C02F2AAA}"/>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79" name="Text Box 29">
          <a:extLst>
            <a:ext uri="{FF2B5EF4-FFF2-40B4-BE49-F238E27FC236}">
              <a16:creationId xmlns:a16="http://schemas.microsoft.com/office/drawing/2014/main" id="{91191DE3-E79A-432C-A31E-E4B1EDADA157}"/>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80" name="Text Box 14">
          <a:extLst>
            <a:ext uri="{FF2B5EF4-FFF2-40B4-BE49-F238E27FC236}">
              <a16:creationId xmlns:a16="http://schemas.microsoft.com/office/drawing/2014/main" id="{18481312-7F77-4097-8DEF-E2B2EF8A0D73}"/>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81" name="Text Box 15">
          <a:extLst>
            <a:ext uri="{FF2B5EF4-FFF2-40B4-BE49-F238E27FC236}">
              <a16:creationId xmlns:a16="http://schemas.microsoft.com/office/drawing/2014/main" id="{897F43B0-962F-44CB-9EED-5359D8C936BD}"/>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82" name="Text Box 16">
          <a:extLst>
            <a:ext uri="{FF2B5EF4-FFF2-40B4-BE49-F238E27FC236}">
              <a16:creationId xmlns:a16="http://schemas.microsoft.com/office/drawing/2014/main" id="{A6514F9F-A11A-4CB7-8C2A-12D64D066884}"/>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83" name="Text Box 17">
          <a:extLst>
            <a:ext uri="{FF2B5EF4-FFF2-40B4-BE49-F238E27FC236}">
              <a16:creationId xmlns:a16="http://schemas.microsoft.com/office/drawing/2014/main" id="{9F7A4837-3B94-43CA-BBFB-2489CFB8B71A}"/>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84" name="Text Box 18">
          <a:extLst>
            <a:ext uri="{FF2B5EF4-FFF2-40B4-BE49-F238E27FC236}">
              <a16:creationId xmlns:a16="http://schemas.microsoft.com/office/drawing/2014/main" id="{C99FE0C4-5AAD-4467-A06F-0DF67E672283}"/>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85" name="Text Box 19">
          <a:extLst>
            <a:ext uri="{FF2B5EF4-FFF2-40B4-BE49-F238E27FC236}">
              <a16:creationId xmlns:a16="http://schemas.microsoft.com/office/drawing/2014/main" id="{52DA7F46-DC9A-4FA1-85AD-E4481917BF4C}"/>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86" name="Text Box 20">
          <a:extLst>
            <a:ext uri="{FF2B5EF4-FFF2-40B4-BE49-F238E27FC236}">
              <a16:creationId xmlns:a16="http://schemas.microsoft.com/office/drawing/2014/main" id="{D9C051CE-D517-49E8-BB60-68E552B7E5A2}"/>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87" name="Text Box 21">
          <a:extLst>
            <a:ext uri="{FF2B5EF4-FFF2-40B4-BE49-F238E27FC236}">
              <a16:creationId xmlns:a16="http://schemas.microsoft.com/office/drawing/2014/main" id="{BF791CDF-F774-4B9A-8761-B87F49FF9945}"/>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88" name="Text Box 14">
          <a:extLst>
            <a:ext uri="{FF2B5EF4-FFF2-40B4-BE49-F238E27FC236}">
              <a16:creationId xmlns:a16="http://schemas.microsoft.com/office/drawing/2014/main" id="{D9C5FB36-0497-4882-AD4E-5E20F87A36F7}"/>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89" name="Text Box 15">
          <a:extLst>
            <a:ext uri="{FF2B5EF4-FFF2-40B4-BE49-F238E27FC236}">
              <a16:creationId xmlns:a16="http://schemas.microsoft.com/office/drawing/2014/main" id="{BE8F6903-5AFB-4D13-A8B9-49B348F39C6B}"/>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90" name="Text Box 16">
          <a:extLst>
            <a:ext uri="{FF2B5EF4-FFF2-40B4-BE49-F238E27FC236}">
              <a16:creationId xmlns:a16="http://schemas.microsoft.com/office/drawing/2014/main" id="{2CF2875D-34D3-4A4C-B24C-0C994F05974A}"/>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91" name="Text Box 17">
          <a:extLst>
            <a:ext uri="{FF2B5EF4-FFF2-40B4-BE49-F238E27FC236}">
              <a16:creationId xmlns:a16="http://schemas.microsoft.com/office/drawing/2014/main" id="{5941FDB1-6701-431F-972F-F0744ED54C34}"/>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92" name="Text Box 18">
          <a:extLst>
            <a:ext uri="{FF2B5EF4-FFF2-40B4-BE49-F238E27FC236}">
              <a16:creationId xmlns:a16="http://schemas.microsoft.com/office/drawing/2014/main" id="{311BC74C-2464-442D-95EF-5E5DF83B3223}"/>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93" name="Text Box 19">
          <a:extLst>
            <a:ext uri="{FF2B5EF4-FFF2-40B4-BE49-F238E27FC236}">
              <a16:creationId xmlns:a16="http://schemas.microsoft.com/office/drawing/2014/main" id="{92F12C5F-62EB-403C-A4FE-1EC4BE426A06}"/>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94" name="Text Box 20">
          <a:extLst>
            <a:ext uri="{FF2B5EF4-FFF2-40B4-BE49-F238E27FC236}">
              <a16:creationId xmlns:a16="http://schemas.microsoft.com/office/drawing/2014/main" id="{77272DF3-5709-43F3-91C7-F2D9D593BEDB}"/>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95" name="Text Box 21">
          <a:extLst>
            <a:ext uri="{FF2B5EF4-FFF2-40B4-BE49-F238E27FC236}">
              <a16:creationId xmlns:a16="http://schemas.microsoft.com/office/drawing/2014/main" id="{8C392463-E666-41BF-BC0C-23B56EEA964E}"/>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96" name="Text Box 22">
          <a:extLst>
            <a:ext uri="{FF2B5EF4-FFF2-40B4-BE49-F238E27FC236}">
              <a16:creationId xmlns:a16="http://schemas.microsoft.com/office/drawing/2014/main" id="{D3B63656-CC2D-4265-9C3F-708364FBAF24}"/>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97" name="Text Box 23">
          <a:extLst>
            <a:ext uri="{FF2B5EF4-FFF2-40B4-BE49-F238E27FC236}">
              <a16:creationId xmlns:a16="http://schemas.microsoft.com/office/drawing/2014/main" id="{39C5F454-B9AF-4E91-9356-EE6D3C6F43D6}"/>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98" name="Text Box 24">
          <a:extLst>
            <a:ext uri="{FF2B5EF4-FFF2-40B4-BE49-F238E27FC236}">
              <a16:creationId xmlns:a16="http://schemas.microsoft.com/office/drawing/2014/main" id="{5B493939-0086-40AE-917E-CC9C0E2F99FA}"/>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099" name="Text Box 25">
          <a:extLst>
            <a:ext uri="{FF2B5EF4-FFF2-40B4-BE49-F238E27FC236}">
              <a16:creationId xmlns:a16="http://schemas.microsoft.com/office/drawing/2014/main" id="{2E1D34B3-743D-4A9D-BE6D-D809AEB28FF2}"/>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00" name="Text Box 26">
          <a:extLst>
            <a:ext uri="{FF2B5EF4-FFF2-40B4-BE49-F238E27FC236}">
              <a16:creationId xmlns:a16="http://schemas.microsoft.com/office/drawing/2014/main" id="{E83EF5BD-5945-4677-A4F2-AA32353C2161}"/>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01" name="Text Box 27">
          <a:extLst>
            <a:ext uri="{FF2B5EF4-FFF2-40B4-BE49-F238E27FC236}">
              <a16:creationId xmlns:a16="http://schemas.microsoft.com/office/drawing/2014/main" id="{ABD660EE-5596-4AB4-A99D-C453F449B109}"/>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02" name="Text Box 28">
          <a:extLst>
            <a:ext uri="{FF2B5EF4-FFF2-40B4-BE49-F238E27FC236}">
              <a16:creationId xmlns:a16="http://schemas.microsoft.com/office/drawing/2014/main" id="{68360A9F-7003-443B-8EE2-282818094615}"/>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03" name="Text Box 29">
          <a:extLst>
            <a:ext uri="{FF2B5EF4-FFF2-40B4-BE49-F238E27FC236}">
              <a16:creationId xmlns:a16="http://schemas.microsoft.com/office/drawing/2014/main" id="{A564AE2D-3AD8-4741-980D-EA0F214F7848}"/>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04" name="Text Box 14">
          <a:extLst>
            <a:ext uri="{FF2B5EF4-FFF2-40B4-BE49-F238E27FC236}">
              <a16:creationId xmlns:a16="http://schemas.microsoft.com/office/drawing/2014/main" id="{0ABD92EF-E8BA-4041-ABB9-EB81A7D1EA73}"/>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05" name="Text Box 15">
          <a:extLst>
            <a:ext uri="{FF2B5EF4-FFF2-40B4-BE49-F238E27FC236}">
              <a16:creationId xmlns:a16="http://schemas.microsoft.com/office/drawing/2014/main" id="{D66AD247-105A-46F6-94A6-BA4724D67B7C}"/>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06" name="Text Box 16">
          <a:extLst>
            <a:ext uri="{FF2B5EF4-FFF2-40B4-BE49-F238E27FC236}">
              <a16:creationId xmlns:a16="http://schemas.microsoft.com/office/drawing/2014/main" id="{6744A7EC-5B58-4241-B6C1-3294988BE666}"/>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07" name="Text Box 17">
          <a:extLst>
            <a:ext uri="{FF2B5EF4-FFF2-40B4-BE49-F238E27FC236}">
              <a16:creationId xmlns:a16="http://schemas.microsoft.com/office/drawing/2014/main" id="{7D202C36-DC2C-4956-BA8E-A5D16E568566}"/>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08" name="Text Box 18">
          <a:extLst>
            <a:ext uri="{FF2B5EF4-FFF2-40B4-BE49-F238E27FC236}">
              <a16:creationId xmlns:a16="http://schemas.microsoft.com/office/drawing/2014/main" id="{AC686E9B-EEED-4589-987B-6D9F72707DF2}"/>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09" name="Text Box 19">
          <a:extLst>
            <a:ext uri="{FF2B5EF4-FFF2-40B4-BE49-F238E27FC236}">
              <a16:creationId xmlns:a16="http://schemas.microsoft.com/office/drawing/2014/main" id="{6AFA81E5-97B4-4F0E-8537-8B81A79BB343}"/>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10" name="Text Box 20">
          <a:extLst>
            <a:ext uri="{FF2B5EF4-FFF2-40B4-BE49-F238E27FC236}">
              <a16:creationId xmlns:a16="http://schemas.microsoft.com/office/drawing/2014/main" id="{A1D34EA3-B097-4DC5-93CE-1F2062ED5C98}"/>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11" name="Text Box 21">
          <a:extLst>
            <a:ext uri="{FF2B5EF4-FFF2-40B4-BE49-F238E27FC236}">
              <a16:creationId xmlns:a16="http://schemas.microsoft.com/office/drawing/2014/main" id="{8060341B-FBCF-4D0C-BA6B-F88C3DC33E13}"/>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12" name="Text Box 14">
          <a:extLst>
            <a:ext uri="{FF2B5EF4-FFF2-40B4-BE49-F238E27FC236}">
              <a16:creationId xmlns:a16="http://schemas.microsoft.com/office/drawing/2014/main" id="{6DDF1C6E-DDAD-48CB-8884-771614EA9403}"/>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13" name="Text Box 15">
          <a:extLst>
            <a:ext uri="{FF2B5EF4-FFF2-40B4-BE49-F238E27FC236}">
              <a16:creationId xmlns:a16="http://schemas.microsoft.com/office/drawing/2014/main" id="{FC22BE40-BC6D-49A2-8CB0-3D95361E90B8}"/>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14" name="Text Box 16">
          <a:extLst>
            <a:ext uri="{FF2B5EF4-FFF2-40B4-BE49-F238E27FC236}">
              <a16:creationId xmlns:a16="http://schemas.microsoft.com/office/drawing/2014/main" id="{C9D5A69B-9B58-48E6-8659-73F78FDDE900}"/>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15" name="Text Box 17">
          <a:extLst>
            <a:ext uri="{FF2B5EF4-FFF2-40B4-BE49-F238E27FC236}">
              <a16:creationId xmlns:a16="http://schemas.microsoft.com/office/drawing/2014/main" id="{2869A393-A4EB-4FD5-85B4-2B97470BB860}"/>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16" name="Text Box 18">
          <a:extLst>
            <a:ext uri="{FF2B5EF4-FFF2-40B4-BE49-F238E27FC236}">
              <a16:creationId xmlns:a16="http://schemas.microsoft.com/office/drawing/2014/main" id="{9F462387-5773-4AD7-945D-E43A53E0EEED}"/>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17" name="Text Box 19">
          <a:extLst>
            <a:ext uri="{FF2B5EF4-FFF2-40B4-BE49-F238E27FC236}">
              <a16:creationId xmlns:a16="http://schemas.microsoft.com/office/drawing/2014/main" id="{5B4E81A0-BBE3-4D80-842D-4EE436FCFA00}"/>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18" name="Text Box 20">
          <a:extLst>
            <a:ext uri="{FF2B5EF4-FFF2-40B4-BE49-F238E27FC236}">
              <a16:creationId xmlns:a16="http://schemas.microsoft.com/office/drawing/2014/main" id="{EC7F8D7F-9466-4539-A9FD-C4812A314592}"/>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19" name="Text Box 21">
          <a:extLst>
            <a:ext uri="{FF2B5EF4-FFF2-40B4-BE49-F238E27FC236}">
              <a16:creationId xmlns:a16="http://schemas.microsoft.com/office/drawing/2014/main" id="{A65D6098-8465-4F70-B0D5-5D1F15545672}"/>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20" name="Text Box 22">
          <a:extLst>
            <a:ext uri="{FF2B5EF4-FFF2-40B4-BE49-F238E27FC236}">
              <a16:creationId xmlns:a16="http://schemas.microsoft.com/office/drawing/2014/main" id="{22EB13F6-64E4-4BB3-A8BC-5B20E34BD6F5}"/>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21" name="Text Box 23">
          <a:extLst>
            <a:ext uri="{FF2B5EF4-FFF2-40B4-BE49-F238E27FC236}">
              <a16:creationId xmlns:a16="http://schemas.microsoft.com/office/drawing/2014/main" id="{2AB8263B-823D-4BFA-99E7-CCCD019B746C}"/>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22" name="Text Box 24">
          <a:extLst>
            <a:ext uri="{FF2B5EF4-FFF2-40B4-BE49-F238E27FC236}">
              <a16:creationId xmlns:a16="http://schemas.microsoft.com/office/drawing/2014/main" id="{3AE14F2C-93A5-443E-801A-3DCCA16B3B7B}"/>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23" name="Text Box 25">
          <a:extLst>
            <a:ext uri="{FF2B5EF4-FFF2-40B4-BE49-F238E27FC236}">
              <a16:creationId xmlns:a16="http://schemas.microsoft.com/office/drawing/2014/main" id="{3E6A257B-30F2-45FB-B27E-04F5203879FE}"/>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24" name="Text Box 26">
          <a:extLst>
            <a:ext uri="{FF2B5EF4-FFF2-40B4-BE49-F238E27FC236}">
              <a16:creationId xmlns:a16="http://schemas.microsoft.com/office/drawing/2014/main" id="{DECB3F79-614A-4B92-8D71-DD830CE3E669}"/>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25" name="Text Box 27">
          <a:extLst>
            <a:ext uri="{FF2B5EF4-FFF2-40B4-BE49-F238E27FC236}">
              <a16:creationId xmlns:a16="http://schemas.microsoft.com/office/drawing/2014/main" id="{73AF6FCA-2974-4277-A228-344AFEE42ADC}"/>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26" name="Text Box 28">
          <a:extLst>
            <a:ext uri="{FF2B5EF4-FFF2-40B4-BE49-F238E27FC236}">
              <a16:creationId xmlns:a16="http://schemas.microsoft.com/office/drawing/2014/main" id="{780BAED6-1003-4FC1-94A9-614CB19F2965}"/>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27" name="Text Box 29">
          <a:extLst>
            <a:ext uri="{FF2B5EF4-FFF2-40B4-BE49-F238E27FC236}">
              <a16:creationId xmlns:a16="http://schemas.microsoft.com/office/drawing/2014/main" id="{B6BF9CA0-3EE3-4CC2-8EB5-BA48CDD1E6EA}"/>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28" name="Text Box 14">
          <a:extLst>
            <a:ext uri="{FF2B5EF4-FFF2-40B4-BE49-F238E27FC236}">
              <a16:creationId xmlns:a16="http://schemas.microsoft.com/office/drawing/2014/main" id="{7C1F34D8-4945-4032-BA0B-B0C716BCDB34}"/>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29" name="Text Box 15">
          <a:extLst>
            <a:ext uri="{FF2B5EF4-FFF2-40B4-BE49-F238E27FC236}">
              <a16:creationId xmlns:a16="http://schemas.microsoft.com/office/drawing/2014/main" id="{90FBC744-2D3E-44E8-A501-F150C8928457}"/>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30" name="Text Box 16">
          <a:extLst>
            <a:ext uri="{FF2B5EF4-FFF2-40B4-BE49-F238E27FC236}">
              <a16:creationId xmlns:a16="http://schemas.microsoft.com/office/drawing/2014/main" id="{3D0C0C43-A3AE-4CDC-A52D-3808AD5BCED1}"/>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31" name="Text Box 17">
          <a:extLst>
            <a:ext uri="{FF2B5EF4-FFF2-40B4-BE49-F238E27FC236}">
              <a16:creationId xmlns:a16="http://schemas.microsoft.com/office/drawing/2014/main" id="{98476BC9-F506-4631-8BA8-7F10DE9FB121}"/>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32" name="Text Box 18">
          <a:extLst>
            <a:ext uri="{FF2B5EF4-FFF2-40B4-BE49-F238E27FC236}">
              <a16:creationId xmlns:a16="http://schemas.microsoft.com/office/drawing/2014/main" id="{180BDD63-68EE-49A6-AB49-E6F853819827}"/>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33" name="Text Box 19">
          <a:extLst>
            <a:ext uri="{FF2B5EF4-FFF2-40B4-BE49-F238E27FC236}">
              <a16:creationId xmlns:a16="http://schemas.microsoft.com/office/drawing/2014/main" id="{17563A70-EC1D-4573-BD5B-7B15768FDA77}"/>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34" name="Text Box 20">
          <a:extLst>
            <a:ext uri="{FF2B5EF4-FFF2-40B4-BE49-F238E27FC236}">
              <a16:creationId xmlns:a16="http://schemas.microsoft.com/office/drawing/2014/main" id="{5A416AEE-4335-4575-AD86-C34598F6BC95}"/>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35" name="Text Box 21">
          <a:extLst>
            <a:ext uri="{FF2B5EF4-FFF2-40B4-BE49-F238E27FC236}">
              <a16:creationId xmlns:a16="http://schemas.microsoft.com/office/drawing/2014/main" id="{C22C5EFE-59E1-4DF1-88CD-6BD183D8EBE7}"/>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36" name="Text Box 14">
          <a:extLst>
            <a:ext uri="{FF2B5EF4-FFF2-40B4-BE49-F238E27FC236}">
              <a16:creationId xmlns:a16="http://schemas.microsoft.com/office/drawing/2014/main" id="{FA905DD9-4297-4122-8D71-1276D57B113D}"/>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37" name="Text Box 15">
          <a:extLst>
            <a:ext uri="{FF2B5EF4-FFF2-40B4-BE49-F238E27FC236}">
              <a16:creationId xmlns:a16="http://schemas.microsoft.com/office/drawing/2014/main" id="{539ADD88-A304-4B64-B956-0F1ACDE1C0BA}"/>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38" name="Text Box 16">
          <a:extLst>
            <a:ext uri="{FF2B5EF4-FFF2-40B4-BE49-F238E27FC236}">
              <a16:creationId xmlns:a16="http://schemas.microsoft.com/office/drawing/2014/main" id="{B2885EAB-7F6E-4CB8-A327-AB3E25C7AC01}"/>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39" name="Text Box 17">
          <a:extLst>
            <a:ext uri="{FF2B5EF4-FFF2-40B4-BE49-F238E27FC236}">
              <a16:creationId xmlns:a16="http://schemas.microsoft.com/office/drawing/2014/main" id="{48C840BD-4202-473F-AA33-05AA2502EB50}"/>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40" name="Text Box 18">
          <a:extLst>
            <a:ext uri="{FF2B5EF4-FFF2-40B4-BE49-F238E27FC236}">
              <a16:creationId xmlns:a16="http://schemas.microsoft.com/office/drawing/2014/main" id="{73C66FFC-278B-454A-9E3B-AF9E7AD13A2F}"/>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41" name="Text Box 19">
          <a:extLst>
            <a:ext uri="{FF2B5EF4-FFF2-40B4-BE49-F238E27FC236}">
              <a16:creationId xmlns:a16="http://schemas.microsoft.com/office/drawing/2014/main" id="{12A2690F-8D38-44FA-9BBA-4468C6DD32C5}"/>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42" name="Text Box 20">
          <a:extLst>
            <a:ext uri="{FF2B5EF4-FFF2-40B4-BE49-F238E27FC236}">
              <a16:creationId xmlns:a16="http://schemas.microsoft.com/office/drawing/2014/main" id="{1E57802D-0150-41C7-A9F8-0E0F68BF2DCB}"/>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43" name="Text Box 21">
          <a:extLst>
            <a:ext uri="{FF2B5EF4-FFF2-40B4-BE49-F238E27FC236}">
              <a16:creationId xmlns:a16="http://schemas.microsoft.com/office/drawing/2014/main" id="{8F260FAE-BB9C-40E9-B3E8-07E30E9FE092}"/>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44" name="Text Box 22">
          <a:extLst>
            <a:ext uri="{FF2B5EF4-FFF2-40B4-BE49-F238E27FC236}">
              <a16:creationId xmlns:a16="http://schemas.microsoft.com/office/drawing/2014/main" id="{7CD7C71E-D9EF-4682-8F88-287E3E470DA7}"/>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45" name="Text Box 23">
          <a:extLst>
            <a:ext uri="{FF2B5EF4-FFF2-40B4-BE49-F238E27FC236}">
              <a16:creationId xmlns:a16="http://schemas.microsoft.com/office/drawing/2014/main" id="{8FFAA788-1255-468E-8343-C74DAC79D685}"/>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46" name="Text Box 24">
          <a:extLst>
            <a:ext uri="{FF2B5EF4-FFF2-40B4-BE49-F238E27FC236}">
              <a16:creationId xmlns:a16="http://schemas.microsoft.com/office/drawing/2014/main" id="{73CF1662-DA71-470D-BB17-3A4727A6C4F8}"/>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47" name="Text Box 25">
          <a:extLst>
            <a:ext uri="{FF2B5EF4-FFF2-40B4-BE49-F238E27FC236}">
              <a16:creationId xmlns:a16="http://schemas.microsoft.com/office/drawing/2014/main" id="{1370EC74-3296-44EA-A76E-B518CCDA7FF7}"/>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48" name="Text Box 26">
          <a:extLst>
            <a:ext uri="{FF2B5EF4-FFF2-40B4-BE49-F238E27FC236}">
              <a16:creationId xmlns:a16="http://schemas.microsoft.com/office/drawing/2014/main" id="{61EE131C-E3C9-467C-B664-5AF0F9F83848}"/>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49" name="Text Box 27">
          <a:extLst>
            <a:ext uri="{FF2B5EF4-FFF2-40B4-BE49-F238E27FC236}">
              <a16:creationId xmlns:a16="http://schemas.microsoft.com/office/drawing/2014/main" id="{BD6EAFEB-FD01-4547-886B-560BE25FBFA1}"/>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50" name="Text Box 28">
          <a:extLst>
            <a:ext uri="{FF2B5EF4-FFF2-40B4-BE49-F238E27FC236}">
              <a16:creationId xmlns:a16="http://schemas.microsoft.com/office/drawing/2014/main" id="{AB66696B-C8DF-4F59-B6F4-2EE9113AB800}"/>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51" name="Text Box 29">
          <a:extLst>
            <a:ext uri="{FF2B5EF4-FFF2-40B4-BE49-F238E27FC236}">
              <a16:creationId xmlns:a16="http://schemas.microsoft.com/office/drawing/2014/main" id="{BC243D90-A135-4BBE-82B8-1631BFE4EC6C}"/>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52" name="Text Box 14">
          <a:extLst>
            <a:ext uri="{FF2B5EF4-FFF2-40B4-BE49-F238E27FC236}">
              <a16:creationId xmlns:a16="http://schemas.microsoft.com/office/drawing/2014/main" id="{2FF11702-7371-4660-BB40-DF716B9B1014}"/>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53" name="Text Box 15">
          <a:extLst>
            <a:ext uri="{FF2B5EF4-FFF2-40B4-BE49-F238E27FC236}">
              <a16:creationId xmlns:a16="http://schemas.microsoft.com/office/drawing/2014/main" id="{4747B5FF-5AF5-450B-B155-36FFD5180DBB}"/>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54" name="Text Box 16">
          <a:extLst>
            <a:ext uri="{FF2B5EF4-FFF2-40B4-BE49-F238E27FC236}">
              <a16:creationId xmlns:a16="http://schemas.microsoft.com/office/drawing/2014/main" id="{58682475-E261-45D9-B564-DF9FFAA0EDC1}"/>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55" name="Text Box 17">
          <a:extLst>
            <a:ext uri="{FF2B5EF4-FFF2-40B4-BE49-F238E27FC236}">
              <a16:creationId xmlns:a16="http://schemas.microsoft.com/office/drawing/2014/main" id="{19EA544C-6B2A-415B-82D2-2590D1E908D9}"/>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56" name="Text Box 18">
          <a:extLst>
            <a:ext uri="{FF2B5EF4-FFF2-40B4-BE49-F238E27FC236}">
              <a16:creationId xmlns:a16="http://schemas.microsoft.com/office/drawing/2014/main" id="{57084715-A0F5-4F03-8276-D400A5C49F99}"/>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57" name="Text Box 19">
          <a:extLst>
            <a:ext uri="{FF2B5EF4-FFF2-40B4-BE49-F238E27FC236}">
              <a16:creationId xmlns:a16="http://schemas.microsoft.com/office/drawing/2014/main" id="{84EBE1DE-0536-4AD0-9E76-85D345283EEC}"/>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58" name="Text Box 20">
          <a:extLst>
            <a:ext uri="{FF2B5EF4-FFF2-40B4-BE49-F238E27FC236}">
              <a16:creationId xmlns:a16="http://schemas.microsoft.com/office/drawing/2014/main" id="{B2C25EE5-E544-4850-BE48-26DE317FE716}"/>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59" name="Text Box 21">
          <a:extLst>
            <a:ext uri="{FF2B5EF4-FFF2-40B4-BE49-F238E27FC236}">
              <a16:creationId xmlns:a16="http://schemas.microsoft.com/office/drawing/2014/main" id="{EBA53F32-85BE-48C7-B93D-4515ED919C9F}"/>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60" name="Text Box 14">
          <a:extLst>
            <a:ext uri="{FF2B5EF4-FFF2-40B4-BE49-F238E27FC236}">
              <a16:creationId xmlns:a16="http://schemas.microsoft.com/office/drawing/2014/main" id="{A7026421-C164-4C04-B572-F53FBC690DA1}"/>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61" name="Text Box 15">
          <a:extLst>
            <a:ext uri="{FF2B5EF4-FFF2-40B4-BE49-F238E27FC236}">
              <a16:creationId xmlns:a16="http://schemas.microsoft.com/office/drawing/2014/main" id="{5BBB4605-7C46-48C6-B6E1-800A1FE4457B}"/>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62" name="Text Box 16">
          <a:extLst>
            <a:ext uri="{FF2B5EF4-FFF2-40B4-BE49-F238E27FC236}">
              <a16:creationId xmlns:a16="http://schemas.microsoft.com/office/drawing/2014/main" id="{8746A2C3-F2CB-4CB5-8DC8-7D58B963E6C6}"/>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63" name="Text Box 17">
          <a:extLst>
            <a:ext uri="{FF2B5EF4-FFF2-40B4-BE49-F238E27FC236}">
              <a16:creationId xmlns:a16="http://schemas.microsoft.com/office/drawing/2014/main" id="{CD1D075A-F12E-4BBF-9828-1CA895B64C95}"/>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64" name="Text Box 18">
          <a:extLst>
            <a:ext uri="{FF2B5EF4-FFF2-40B4-BE49-F238E27FC236}">
              <a16:creationId xmlns:a16="http://schemas.microsoft.com/office/drawing/2014/main" id="{D92ADD7F-B771-494C-B603-8B52E6D8CFA4}"/>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65" name="Text Box 19">
          <a:extLst>
            <a:ext uri="{FF2B5EF4-FFF2-40B4-BE49-F238E27FC236}">
              <a16:creationId xmlns:a16="http://schemas.microsoft.com/office/drawing/2014/main" id="{853ED347-274C-40FD-94AE-8AA648040AD9}"/>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66" name="Text Box 20">
          <a:extLst>
            <a:ext uri="{FF2B5EF4-FFF2-40B4-BE49-F238E27FC236}">
              <a16:creationId xmlns:a16="http://schemas.microsoft.com/office/drawing/2014/main" id="{F35722B5-D5EF-495A-83E2-AD782EDE1284}"/>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67" name="Text Box 21">
          <a:extLst>
            <a:ext uri="{FF2B5EF4-FFF2-40B4-BE49-F238E27FC236}">
              <a16:creationId xmlns:a16="http://schemas.microsoft.com/office/drawing/2014/main" id="{D7DCC607-ACF5-4389-935B-F86689AF184F}"/>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68" name="Text Box 22">
          <a:extLst>
            <a:ext uri="{FF2B5EF4-FFF2-40B4-BE49-F238E27FC236}">
              <a16:creationId xmlns:a16="http://schemas.microsoft.com/office/drawing/2014/main" id="{718BFD8A-C9F4-47C9-ABD5-6D79139B5823}"/>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69" name="Text Box 23">
          <a:extLst>
            <a:ext uri="{FF2B5EF4-FFF2-40B4-BE49-F238E27FC236}">
              <a16:creationId xmlns:a16="http://schemas.microsoft.com/office/drawing/2014/main" id="{AEA3C524-E5AA-4BD9-AE3A-0746C55FE400}"/>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70" name="Text Box 24">
          <a:extLst>
            <a:ext uri="{FF2B5EF4-FFF2-40B4-BE49-F238E27FC236}">
              <a16:creationId xmlns:a16="http://schemas.microsoft.com/office/drawing/2014/main" id="{E2791EA6-E82E-43B3-9231-506AB597993D}"/>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71" name="Text Box 25">
          <a:extLst>
            <a:ext uri="{FF2B5EF4-FFF2-40B4-BE49-F238E27FC236}">
              <a16:creationId xmlns:a16="http://schemas.microsoft.com/office/drawing/2014/main" id="{0D5FCEBC-DABF-432D-8275-3B67C407DDDC}"/>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72" name="Text Box 26">
          <a:extLst>
            <a:ext uri="{FF2B5EF4-FFF2-40B4-BE49-F238E27FC236}">
              <a16:creationId xmlns:a16="http://schemas.microsoft.com/office/drawing/2014/main" id="{3B975B3D-C718-4B41-B42F-0312568820DC}"/>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73" name="Text Box 27">
          <a:extLst>
            <a:ext uri="{FF2B5EF4-FFF2-40B4-BE49-F238E27FC236}">
              <a16:creationId xmlns:a16="http://schemas.microsoft.com/office/drawing/2014/main" id="{E9E0B962-C823-4649-BFFE-6F5A7050583F}"/>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74" name="Text Box 28">
          <a:extLst>
            <a:ext uri="{FF2B5EF4-FFF2-40B4-BE49-F238E27FC236}">
              <a16:creationId xmlns:a16="http://schemas.microsoft.com/office/drawing/2014/main" id="{BC57BF8A-53C8-4C36-A646-5FAC40F9246B}"/>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75" name="Text Box 29">
          <a:extLst>
            <a:ext uri="{FF2B5EF4-FFF2-40B4-BE49-F238E27FC236}">
              <a16:creationId xmlns:a16="http://schemas.microsoft.com/office/drawing/2014/main" id="{803FC020-A521-4BFD-B7DD-66BDBCA20F8B}"/>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76" name="Text Box 14">
          <a:extLst>
            <a:ext uri="{FF2B5EF4-FFF2-40B4-BE49-F238E27FC236}">
              <a16:creationId xmlns:a16="http://schemas.microsoft.com/office/drawing/2014/main" id="{9F44A353-77F0-48C1-8C54-3ABCBF5E9179}"/>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77" name="Text Box 15">
          <a:extLst>
            <a:ext uri="{FF2B5EF4-FFF2-40B4-BE49-F238E27FC236}">
              <a16:creationId xmlns:a16="http://schemas.microsoft.com/office/drawing/2014/main" id="{673E65CA-58BD-4B1F-ABBD-E7827507F4C5}"/>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78" name="Text Box 16">
          <a:extLst>
            <a:ext uri="{FF2B5EF4-FFF2-40B4-BE49-F238E27FC236}">
              <a16:creationId xmlns:a16="http://schemas.microsoft.com/office/drawing/2014/main" id="{F0176D5D-E6CF-4AB0-9864-7F66D5524B81}"/>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79" name="Text Box 17">
          <a:extLst>
            <a:ext uri="{FF2B5EF4-FFF2-40B4-BE49-F238E27FC236}">
              <a16:creationId xmlns:a16="http://schemas.microsoft.com/office/drawing/2014/main" id="{77BBE7F9-D7A3-4C46-AB31-5283435157BC}"/>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80" name="Text Box 18">
          <a:extLst>
            <a:ext uri="{FF2B5EF4-FFF2-40B4-BE49-F238E27FC236}">
              <a16:creationId xmlns:a16="http://schemas.microsoft.com/office/drawing/2014/main" id="{B303802B-9B0B-4FBE-B3F7-A9AD83284A25}"/>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81" name="Text Box 19">
          <a:extLst>
            <a:ext uri="{FF2B5EF4-FFF2-40B4-BE49-F238E27FC236}">
              <a16:creationId xmlns:a16="http://schemas.microsoft.com/office/drawing/2014/main" id="{C971A3FD-BB8F-4AFB-BCF1-2812FB7DD8D2}"/>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82" name="Text Box 20">
          <a:extLst>
            <a:ext uri="{FF2B5EF4-FFF2-40B4-BE49-F238E27FC236}">
              <a16:creationId xmlns:a16="http://schemas.microsoft.com/office/drawing/2014/main" id="{A9367CF0-F38E-4DA4-AC10-EEBD7AA7809A}"/>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83" name="Text Box 21">
          <a:extLst>
            <a:ext uri="{FF2B5EF4-FFF2-40B4-BE49-F238E27FC236}">
              <a16:creationId xmlns:a16="http://schemas.microsoft.com/office/drawing/2014/main" id="{D4C2D53D-6FE5-4021-9E97-63F1371FEF5F}"/>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84" name="Text Box 14">
          <a:extLst>
            <a:ext uri="{FF2B5EF4-FFF2-40B4-BE49-F238E27FC236}">
              <a16:creationId xmlns:a16="http://schemas.microsoft.com/office/drawing/2014/main" id="{D5A79B4B-1CE4-4B18-AD8D-40189363C54D}"/>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85" name="Text Box 15">
          <a:extLst>
            <a:ext uri="{FF2B5EF4-FFF2-40B4-BE49-F238E27FC236}">
              <a16:creationId xmlns:a16="http://schemas.microsoft.com/office/drawing/2014/main" id="{79C9445A-86A5-4D9B-99E7-3A40CEE856EC}"/>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86" name="Text Box 16">
          <a:extLst>
            <a:ext uri="{FF2B5EF4-FFF2-40B4-BE49-F238E27FC236}">
              <a16:creationId xmlns:a16="http://schemas.microsoft.com/office/drawing/2014/main" id="{4DD99E30-750C-4D3F-BA4F-104DD315DD3F}"/>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87" name="Text Box 17">
          <a:extLst>
            <a:ext uri="{FF2B5EF4-FFF2-40B4-BE49-F238E27FC236}">
              <a16:creationId xmlns:a16="http://schemas.microsoft.com/office/drawing/2014/main" id="{4851AB66-CD35-434C-9D24-E33761587A6C}"/>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88" name="Text Box 18">
          <a:extLst>
            <a:ext uri="{FF2B5EF4-FFF2-40B4-BE49-F238E27FC236}">
              <a16:creationId xmlns:a16="http://schemas.microsoft.com/office/drawing/2014/main" id="{B5A7955C-F725-4C9B-9910-93FA8E803716}"/>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89" name="Text Box 19">
          <a:extLst>
            <a:ext uri="{FF2B5EF4-FFF2-40B4-BE49-F238E27FC236}">
              <a16:creationId xmlns:a16="http://schemas.microsoft.com/office/drawing/2014/main" id="{CAA61F8C-EC05-4376-824F-7547D6DC2F96}"/>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90" name="Text Box 20">
          <a:extLst>
            <a:ext uri="{FF2B5EF4-FFF2-40B4-BE49-F238E27FC236}">
              <a16:creationId xmlns:a16="http://schemas.microsoft.com/office/drawing/2014/main" id="{14E3F64C-6B96-4C28-9F3A-86FB2EE48DED}"/>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91" name="Text Box 21">
          <a:extLst>
            <a:ext uri="{FF2B5EF4-FFF2-40B4-BE49-F238E27FC236}">
              <a16:creationId xmlns:a16="http://schemas.microsoft.com/office/drawing/2014/main" id="{857DC31D-3772-42C8-A621-3FEEAB986BA1}"/>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92" name="Text Box 22">
          <a:extLst>
            <a:ext uri="{FF2B5EF4-FFF2-40B4-BE49-F238E27FC236}">
              <a16:creationId xmlns:a16="http://schemas.microsoft.com/office/drawing/2014/main" id="{CC619810-AB89-496B-968A-0C12BF3ED3FC}"/>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93" name="Text Box 23">
          <a:extLst>
            <a:ext uri="{FF2B5EF4-FFF2-40B4-BE49-F238E27FC236}">
              <a16:creationId xmlns:a16="http://schemas.microsoft.com/office/drawing/2014/main" id="{145427C9-DBA4-402E-9168-C4A5E7B2AE70}"/>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94" name="Text Box 24">
          <a:extLst>
            <a:ext uri="{FF2B5EF4-FFF2-40B4-BE49-F238E27FC236}">
              <a16:creationId xmlns:a16="http://schemas.microsoft.com/office/drawing/2014/main" id="{8BC9C34D-D055-47BA-9124-4182B4D24D60}"/>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95" name="Text Box 25">
          <a:extLst>
            <a:ext uri="{FF2B5EF4-FFF2-40B4-BE49-F238E27FC236}">
              <a16:creationId xmlns:a16="http://schemas.microsoft.com/office/drawing/2014/main" id="{192DD2AC-925B-4F03-B997-5DCADACD36B7}"/>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96" name="Text Box 26">
          <a:extLst>
            <a:ext uri="{FF2B5EF4-FFF2-40B4-BE49-F238E27FC236}">
              <a16:creationId xmlns:a16="http://schemas.microsoft.com/office/drawing/2014/main" id="{2BE5065B-11A1-4970-B8EA-FB1B3689F538}"/>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97" name="Text Box 27">
          <a:extLst>
            <a:ext uri="{FF2B5EF4-FFF2-40B4-BE49-F238E27FC236}">
              <a16:creationId xmlns:a16="http://schemas.microsoft.com/office/drawing/2014/main" id="{C7BCAD80-D591-4515-AF35-96ED9E31FCF9}"/>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98" name="Text Box 28">
          <a:extLst>
            <a:ext uri="{FF2B5EF4-FFF2-40B4-BE49-F238E27FC236}">
              <a16:creationId xmlns:a16="http://schemas.microsoft.com/office/drawing/2014/main" id="{FF465DD7-F54B-4BED-8656-7D759BD7E7A2}"/>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199" name="Text Box 29">
          <a:extLst>
            <a:ext uri="{FF2B5EF4-FFF2-40B4-BE49-F238E27FC236}">
              <a16:creationId xmlns:a16="http://schemas.microsoft.com/office/drawing/2014/main" id="{D0A377C6-6253-48B8-8C64-6E049050A370}"/>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200" name="Text Box 14">
          <a:extLst>
            <a:ext uri="{FF2B5EF4-FFF2-40B4-BE49-F238E27FC236}">
              <a16:creationId xmlns:a16="http://schemas.microsoft.com/office/drawing/2014/main" id="{D6190ED4-5A3E-44C1-94E8-6E1784F594C8}"/>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201" name="Text Box 15">
          <a:extLst>
            <a:ext uri="{FF2B5EF4-FFF2-40B4-BE49-F238E27FC236}">
              <a16:creationId xmlns:a16="http://schemas.microsoft.com/office/drawing/2014/main" id="{58B8F281-3339-4782-ADD4-1902BF6A1239}"/>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202" name="Text Box 16">
          <a:extLst>
            <a:ext uri="{FF2B5EF4-FFF2-40B4-BE49-F238E27FC236}">
              <a16:creationId xmlns:a16="http://schemas.microsoft.com/office/drawing/2014/main" id="{A74D4333-952D-434A-936C-5FA0160D21AB}"/>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203" name="Text Box 17">
          <a:extLst>
            <a:ext uri="{FF2B5EF4-FFF2-40B4-BE49-F238E27FC236}">
              <a16:creationId xmlns:a16="http://schemas.microsoft.com/office/drawing/2014/main" id="{AE35FA11-4972-4558-A077-0BF2A6912CDE}"/>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204" name="Text Box 18">
          <a:extLst>
            <a:ext uri="{FF2B5EF4-FFF2-40B4-BE49-F238E27FC236}">
              <a16:creationId xmlns:a16="http://schemas.microsoft.com/office/drawing/2014/main" id="{46C61B46-8ABE-4EED-B3BA-C22093DCA571}"/>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205" name="Text Box 19">
          <a:extLst>
            <a:ext uri="{FF2B5EF4-FFF2-40B4-BE49-F238E27FC236}">
              <a16:creationId xmlns:a16="http://schemas.microsoft.com/office/drawing/2014/main" id="{2CE5C9D3-6E50-4D1F-A75E-3EE3C0C7E943}"/>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206" name="Text Box 20">
          <a:extLst>
            <a:ext uri="{FF2B5EF4-FFF2-40B4-BE49-F238E27FC236}">
              <a16:creationId xmlns:a16="http://schemas.microsoft.com/office/drawing/2014/main" id="{9CC67981-2E04-447C-8A6B-0D46CB299E50}"/>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207" name="Text Box 21">
          <a:extLst>
            <a:ext uri="{FF2B5EF4-FFF2-40B4-BE49-F238E27FC236}">
              <a16:creationId xmlns:a16="http://schemas.microsoft.com/office/drawing/2014/main" id="{65CA244A-FD24-4ABC-BF34-DDEC9110F671}"/>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208" name="Text Box 14">
          <a:extLst>
            <a:ext uri="{FF2B5EF4-FFF2-40B4-BE49-F238E27FC236}">
              <a16:creationId xmlns:a16="http://schemas.microsoft.com/office/drawing/2014/main" id="{C34985E0-40CA-44E6-B23C-E3D48DFF00FB}"/>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209" name="Text Box 15">
          <a:extLst>
            <a:ext uri="{FF2B5EF4-FFF2-40B4-BE49-F238E27FC236}">
              <a16:creationId xmlns:a16="http://schemas.microsoft.com/office/drawing/2014/main" id="{FA6C3D13-EB46-4F14-BC0B-925D9CCF4C6C}"/>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210" name="Text Box 16">
          <a:extLst>
            <a:ext uri="{FF2B5EF4-FFF2-40B4-BE49-F238E27FC236}">
              <a16:creationId xmlns:a16="http://schemas.microsoft.com/office/drawing/2014/main" id="{83E6FABD-D40B-4791-8071-CF621716B79B}"/>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211" name="Text Box 17">
          <a:extLst>
            <a:ext uri="{FF2B5EF4-FFF2-40B4-BE49-F238E27FC236}">
              <a16:creationId xmlns:a16="http://schemas.microsoft.com/office/drawing/2014/main" id="{8BFD615E-4496-4868-8575-586568CF16A9}"/>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212" name="Text Box 18">
          <a:extLst>
            <a:ext uri="{FF2B5EF4-FFF2-40B4-BE49-F238E27FC236}">
              <a16:creationId xmlns:a16="http://schemas.microsoft.com/office/drawing/2014/main" id="{0D4EC355-ED48-41C3-89C7-24BB674456A6}"/>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213" name="Text Box 19">
          <a:extLst>
            <a:ext uri="{FF2B5EF4-FFF2-40B4-BE49-F238E27FC236}">
              <a16:creationId xmlns:a16="http://schemas.microsoft.com/office/drawing/2014/main" id="{1741BBE6-D95B-4F6A-AEE6-C61698AE453C}"/>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214" name="Text Box 20">
          <a:extLst>
            <a:ext uri="{FF2B5EF4-FFF2-40B4-BE49-F238E27FC236}">
              <a16:creationId xmlns:a16="http://schemas.microsoft.com/office/drawing/2014/main" id="{E9A19250-7C53-485A-8BAA-185023DCC2EE}"/>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84172"/>
    <xdr:sp macro="" textlink="">
      <xdr:nvSpPr>
        <xdr:cNvPr id="3215" name="Text Box 21">
          <a:extLst>
            <a:ext uri="{FF2B5EF4-FFF2-40B4-BE49-F238E27FC236}">
              <a16:creationId xmlns:a16="http://schemas.microsoft.com/office/drawing/2014/main" id="{072C9A85-4B53-4506-B4C5-8AC2B0AC319B}"/>
            </a:ext>
          </a:extLst>
        </xdr:cNvPr>
        <xdr:cNvSpPr txBox="1">
          <a:spLocks noChangeArrowheads="1"/>
        </xdr:cNvSpPr>
      </xdr:nvSpPr>
      <xdr:spPr bwMode="auto">
        <a:xfrm>
          <a:off x="1504950" y="22278975"/>
          <a:ext cx="7620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7822"/>
    <xdr:sp macro="" textlink="">
      <xdr:nvSpPr>
        <xdr:cNvPr id="3216" name="TextBox 3">
          <a:extLst>
            <a:ext uri="{FF2B5EF4-FFF2-40B4-BE49-F238E27FC236}">
              <a16:creationId xmlns:a16="http://schemas.microsoft.com/office/drawing/2014/main" id="{2B834BD5-56CF-42A8-8290-BDE9D436827C}"/>
            </a:ext>
          </a:extLst>
        </xdr:cNvPr>
        <xdr:cNvSpPr txBox="1">
          <a:spLocks noChangeArrowheads="1"/>
        </xdr:cNvSpPr>
      </xdr:nvSpPr>
      <xdr:spPr bwMode="auto">
        <a:xfrm>
          <a:off x="2447925" y="22278975"/>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7347"/>
    <xdr:sp macro="" textlink="">
      <xdr:nvSpPr>
        <xdr:cNvPr id="3217" name="TextBox 3">
          <a:extLst>
            <a:ext uri="{FF2B5EF4-FFF2-40B4-BE49-F238E27FC236}">
              <a16:creationId xmlns:a16="http://schemas.microsoft.com/office/drawing/2014/main" id="{25288F0C-B65C-4AA3-B01D-EBFEB60FDFE3}"/>
            </a:ext>
          </a:extLst>
        </xdr:cNvPr>
        <xdr:cNvSpPr txBox="1">
          <a:spLocks noChangeArrowheads="1"/>
        </xdr:cNvSpPr>
      </xdr:nvSpPr>
      <xdr:spPr bwMode="auto">
        <a:xfrm>
          <a:off x="2447925" y="22278975"/>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7822"/>
    <xdr:sp macro="" textlink="">
      <xdr:nvSpPr>
        <xdr:cNvPr id="3218" name="TextBox 3">
          <a:extLst>
            <a:ext uri="{FF2B5EF4-FFF2-40B4-BE49-F238E27FC236}">
              <a16:creationId xmlns:a16="http://schemas.microsoft.com/office/drawing/2014/main" id="{7A6346B5-BC8E-4850-99D8-2FAC655E1374}"/>
            </a:ext>
          </a:extLst>
        </xdr:cNvPr>
        <xdr:cNvSpPr txBox="1">
          <a:spLocks noChangeArrowheads="1"/>
        </xdr:cNvSpPr>
      </xdr:nvSpPr>
      <xdr:spPr bwMode="auto">
        <a:xfrm>
          <a:off x="2447925" y="22278975"/>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7347"/>
    <xdr:sp macro="" textlink="">
      <xdr:nvSpPr>
        <xdr:cNvPr id="3219" name="TextBox 3">
          <a:extLst>
            <a:ext uri="{FF2B5EF4-FFF2-40B4-BE49-F238E27FC236}">
              <a16:creationId xmlns:a16="http://schemas.microsoft.com/office/drawing/2014/main" id="{250FCD22-3C67-49F1-9285-4050066787EC}"/>
            </a:ext>
          </a:extLst>
        </xdr:cNvPr>
        <xdr:cNvSpPr txBox="1">
          <a:spLocks noChangeArrowheads="1"/>
        </xdr:cNvSpPr>
      </xdr:nvSpPr>
      <xdr:spPr bwMode="auto">
        <a:xfrm>
          <a:off x="2447925" y="22278975"/>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5447"/>
    <xdr:sp macro="" textlink="">
      <xdr:nvSpPr>
        <xdr:cNvPr id="3220" name="TextBox 3">
          <a:extLst>
            <a:ext uri="{FF2B5EF4-FFF2-40B4-BE49-F238E27FC236}">
              <a16:creationId xmlns:a16="http://schemas.microsoft.com/office/drawing/2014/main" id="{DC3AF583-3912-4644-97C5-80F3804DF3AD}"/>
            </a:ext>
          </a:extLst>
        </xdr:cNvPr>
        <xdr:cNvSpPr txBox="1">
          <a:spLocks noChangeArrowheads="1"/>
        </xdr:cNvSpPr>
      </xdr:nvSpPr>
      <xdr:spPr bwMode="auto">
        <a:xfrm>
          <a:off x="2447925" y="22278975"/>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6397"/>
    <xdr:sp macro="" textlink="">
      <xdr:nvSpPr>
        <xdr:cNvPr id="3221" name="TextBox 3">
          <a:extLst>
            <a:ext uri="{FF2B5EF4-FFF2-40B4-BE49-F238E27FC236}">
              <a16:creationId xmlns:a16="http://schemas.microsoft.com/office/drawing/2014/main" id="{FC9579AF-FD55-4D7B-B339-FD3B120CC958}"/>
            </a:ext>
          </a:extLst>
        </xdr:cNvPr>
        <xdr:cNvSpPr txBox="1">
          <a:spLocks noChangeArrowheads="1"/>
        </xdr:cNvSpPr>
      </xdr:nvSpPr>
      <xdr:spPr bwMode="auto">
        <a:xfrm>
          <a:off x="2447925" y="22278975"/>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7347"/>
    <xdr:sp macro="" textlink="">
      <xdr:nvSpPr>
        <xdr:cNvPr id="3222" name="TextBox 3">
          <a:extLst>
            <a:ext uri="{FF2B5EF4-FFF2-40B4-BE49-F238E27FC236}">
              <a16:creationId xmlns:a16="http://schemas.microsoft.com/office/drawing/2014/main" id="{014970C4-608A-4F44-884C-C6E25AF11BAA}"/>
            </a:ext>
          </a:extLst>
        </xdr:cNvPr>
        <xdr:cNvSpPr txBox="1">
          <a:spLocks noChangeArrowheads="1"/>
        </xdr:cNvSpPr>
      </xdr:nvSpPr>
      <xdr:spPr bwMode="auto">
        <a:xfrm>
          <a:off x="2447925" y="22278975"/>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7347"/>
    <xdr:sp macro="" textlink="">
      <xdr:nvSpPr>
        <xdr:cNvPr id="3223" name="TextBox 3">
          <a:extLst>
            <a:ext uri="{FF2B5EF4-FFF2-40B4-BE49-F238E27FC236}">
              <a16:creationId xmlns:a16="http://schemas.microsoft.com/office/drawing/2014/main" id="{498A1BBF-BEA6-47D1-85D7-5FE420B9670D}"/>
            </a:ext>
          </a:extLst>
        </xdr:cNvPr>
        <xdr:cNvSpPr txBox="1">
          <a:spLocks noChangeArrowheads="1"/>
        </xdr:cNvSpPr>
      </xdr:nvSpPr>
      <xdr:spPr bwMode="auto">
        <a:xfrm>
          <a:off x="2447925" y="22278975"/>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6872"/>
    <xdr:sp macro="" textlink="">
      <xdr:nvSpPr>
        <xdr:cNvPr id="3224" name="TextBox 3">
          <a:extLst>
            <a:ext uri="{FF2B5EF4-FFF2-40B4-BE49-F238E27FC236}">
              <a16:creationId xmlns:a16="http://schemas.microsoft.com/office/drawing/2014/main" id="{10925336-9624-4980-8431-93AC8FDFBDDD}"/>
            </a:ext>
          </a:extLst>
        </xdr:cNvPr>
        <xdr:cNvSpPr txBox="1">
          <a:spLocks noChangeArrowheads="1"/>
        </xdr:cNvSpPr>
      </xdr:nvSpPr>
      <xdr:spPr bwMode="auto">
        <a:xfrm>
          <a:off x="2447925"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1390"/>
    <xdr:sp macro="" textlink="">
      <xdr:nvSpPr>
        <xdr:cNvPr id="3225" name="TextBox 3">
          <a:extLst>
            <a:ext uri="{FF2B5EF4-FFF2-40B4-BE49-F238E27FC236}">
              <a16:creationId xmlns:a16="http://schemas.microsoft.com/office/drawing/2014/main" id="{88E6DD03-F4B8-4F1F-BE05-6A70ED8B987F}"/>
            </a:ext>
          </a:extLst>
        </xdr:cNvPr>
        <xdr:cNvSpPr txBox="1">
          <a:spLocks noChangeArrowheads="1"/>
        </xdr:cNvSpPr>
      </xdr:nvSpPr>
      <xdr:spPr bwMode="auto">
        <a:xfrm>
          <a:off x="2447925"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6872"/>
    <xdr:sp macro="" textlink="">
      <xdr:nvSpPr>
        <xdr:cNvPr id="3226" name="TextBox 3">
          <a:extLst>
            <a:ext uri="{FF2B5EF4-FFF2-40B4-BE49-F238E27FC236}">
              <a16:creationId xmlns:a16="http://schemas.microsoft.com/office/drawing/2014/main" id="{1C9CC3C9-D96C-4D73-B281-B9D7585B2DF6}"/>
            </a:ext>
          </a:extLst>
        </xdr:cNvPr>
        <xdr:cNvSpPr txBox="1">
          <a:spLocks noChangeArrowheads="1"/>
        </xdr:cNvSpPr>
      </xdr:nvSpPr>
      <xdr:spPr bwMode="auto">
        <a:xfrm>
          <a:off x="2447925"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6397"/>
    <xdr:sp macro="" textlink="">
      <xdr:nvSpPr>
        <xdr:cNvPr id="3227" name="TextBox 3">
          <a:extLst>
            <a:ext uri="{FF2B5EF4-FFF2-40B4-BE49-F238E27FC236}">
              <a16:creationId xmlns:a16="http://schemas.microsoft.com/office/drawing/2014/main" id="{7A32D825-03AA-4486-A2F0-2765D953D3F4}"/>
            </a:ext>
          </a:extLst>
        </xdr:cNvPr>
        <xdr:cNvSpPr txBox="1">
          <a:spLocks noChangeArrowheads="1"/>
        </xdr:cNvSpPr>
      </xdr:nvSpPr>
      <xdr:spPr bwMode="auto">
        <a:xfrm>
          <a:off x="2447925" y="22278975"/>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6872"/>
    <xdr:sp macro="" textlink="">
      <xdr:nvSpPr>
        <xdr:cNvPr id="3228" name="TextBox 3">
          <a:extLst>
            <a:ext uri="{FF2B5EF4-FFF2-40B4-BE49-F238E27FC236}">
              <a16:creationId xmlns:a16="http://schemas.microsoft.com/office/drawing/2014/main" id="{B1B5CB50-D42D-48FB-A048-6958DF5DFD25}"/>
            </a:ext>
          </a:extLst>
        </xdr:cNvPr>
        <xdr:cNvSpPr txBox="1">
          <a:spLocks noChangeArrowheads="1"/>
        </xdr:cNvSpPr>
      </xdr:nvSpPr>
      <xdr:spPr bwMode="auto">
        <a:xfrm>
          <a:off x="2447925"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6397"/>
    <xdr:sp macro="" textlink="">
      <xdr:nvSpPr>
        <xdr:cNvPr id="3229" name="TextBox 3">
          <a:extLst>
            <a:ext uri="{FF2B5EF4-FFF2-40B4-BE49-F238E27FC236}">
              <a16:creationId xmlns:a16="http://schemas.microsoft.com/office/drawing/2014/main" id="{8C085D83-B5FA-4DFA-AD23-0BDDA993FFBD}"/>
            </a:ext>
          </a:extLst>
        </xdr:cNvPr>
        <xdr:cNvSpPr txBox="1">
          <a:spLocks noChangeArrowheads="1"/>
        </xdr:cNvSpPr>
      </xdr:nvSpPr>
      <xdr:spPr bwMode="auto">
        <a:xfrm>
          <a:off x="2447925" y="22278975"/>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230" name="TextBox 3">
          <a:extLst>
            <a:ext uri="{FF2B5EF4-FFF2-40B4-BE49-F238E27FC236}">
              <a16:creationId xmlns:a16="http://schemas.microsoft.com/office/drawing/2014/main" id="{F019A57D-6C64-4CEA-B07E-CF30267CE001}"/>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5447"/>
    <xdr:sp macro="" textlink="">
      <xdr:nvSpPr>
        <xdr:cNvPr id="3231" name="TextBox 3">
          <a:extLst>
            <a:ext uri="{FF2B5EF4-FFF2-40B4-BE49-F238E27FC236}">
              <a16:creationId xmlns:a16="http://schemas.microsoft.com/office/drawing/2014/main" id="{B46D06ED-BEF0-4282-812F-D1DC4B802188}"/>
            </a:ext>
          </a:extLst>
        </xdr:cNvPr>
        <xdr:cNvSpPr txBox="1">
          <a:spLocks noChangeArrowheads="1"/>
        </xdr:cNvSpPr>
      </xdr:nvSpPr>
      <xdr:spPr bwMode="auto">
        <a:xfrm>
          <a:off x="2447925" y="22278975"/>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6397"/>
    <xdr:sp macro="" textlink="">
      <xdr:nvSpPr>
        <xdr:cNvPr id="3232" name="TextBox 3">
          <a:extLst>
            <a:ext uri="{FF2B5EF4-FFF2-40B4-BE49-F238E27FC236}">
              <a16:creationId xmlns:a16="http://schemas.microsoft.com/office/drawing/2014/main" id="{3640FAE4-49C8-440B-AC22-15AD0006C866}"/>
            </a:ext>
          </a:extLst>
        </xdr:cNvPr>
        <xdr:cNvSpPr txBox="1">
          <a:spLocks noChangeArrowheads="1"/>
        </xdr:cNvSpPr>
      </xdr:nvSpPr>
      <xdr:spPr bwMode="auto">
        <a:xfrm>
          <a:off x="2447925" y="22278975"/>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6397"/>
    <xdr:sp macro="" textlink="">
      <xdr:nvSpPr>
        <xdr:cNvPr id="3233" name="TextBox 3">
          <a:extLst>
            <a:ext uri="{FF2B5EF4-FFF2-40B4-BE49-F238E27FC236}">
              <a16:creationId xmlns:a16="http://schemas.microsoft.com/office/drawing/2014/main" id="{D89FE5AF-2D7D-428A-B45E-1FB9861C701F}"/>
            </a:ext>
          </a:extLst>
        </xdr:cNvPr>
        <xdr:cNvSpPr txBox="1">
          <a:spLocks noChangeArrowheads="1"/>
        </xdr:cNvSpPr>
      </xdr:nvSpPr>
      <xdr:spPr bwMode="auto">
        <a:xfrm>
          <a:off x="2447925" y="22278975"/>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5922"/>
    <xdr:sp macro="" textlink="">
      <xdr:nvSpPr>
        <xdr:cNvPr id="3234" name="TextBox 3">
          <a:extLst>
            <a:ext uri="{FF2B5EF4-FFF2-40B4-BE49-F238E27FC236}">
              <a16:creationId xmlns:a16="http://schemas.microsoft.com/office/drawing/2014/main" id="{A523BF53-AC66-4027-9E6A-9E31D3DA962E}"/>
            </a:ext>
          </a:extLst>
        </xdr:cNvPr>
        <xdr:cNvSpPr txBox="1">
          <a:spLocks noChangeArrowheads="1"/>
        </xdr:cNvSpPr>
      </xdr:nvSpPr>
      <xdr:spPr bwMode="auto">
        <a:xfrm>
          <a:off x="2447925"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1390"/>
    <xdr:sp macro="" textlink="">
      <xdr:nvSpPr>
        <xdr:cNvPr id="3235" name="TextBox 3">
          <a:extLst>
            <a:ext uri="{FF2B5EF4-FFF2-40B4-BE49-F238E27FC236}">
              <a16:creationId xmlns:a16="http://schemas.microsoft.com/office/drawing/2014/main" id="{077AE1B7-F3DE-462D-88EF-4C13F4EE8CF7}"/>
            </a:ext>
          </a:extLst>
        </xdr:cNvPr>
        <xdr:cNvSpPr txBox="1">
          <a:spLocks noChangeArrowheads="1"/>
        </xdr:cNvSpPr>
      </xdr:nvSpPr>
      <xdr:spPr bwMode="auto">
        <a:xfrm>
          <a:off x="2447925"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3547"/>
    <xdr:sp macro="" textlink="">
      <xdr:nvSpPr>
        <xdr:cNvPr id="3236" name="TextBox 3">
          <a:extLst>
            <a:ext uri="{FF2B5EF4-FFF2-40B4-BE49-F238E27FC236}">
              <a16:creationId xmlns:a16="http://schemas.microsoft.com/office/drawing/2014/main" id="{71398F94-528D-44CF-8537-D9FCCB23887E}"/>
            </a:ext>
          </a:extLst>
        </xdr:cNvPr>
        <xdr:cNvSpPr txBox="1">
          <a:spLocks noChangeArrowheads="1"/>
        </xdr:cNvSpPr>
      </xdr:nvSpPr>
      <xdr:spPr bwMode="auto">
        <a:xfrm>
          <a:off x="2447925" y="22278975"/>
          <a:ext cx="0" cy="463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1390"/>
    <xdr:sp macro="" textlink="">
      <xdr:nvSpPr>
        <xdr:cNvPr id="3237" name="TextBox 3">
          <a:extLst>
            <a:ext uri="{FF2B5EF4-FFF2-40B4-BE49-F238E27FC236}">
              <a16:creationId xmlns:a16="http://schemas.microsoft.com/office/drawing/2014/main" id="{B33AE093-326F-4E24-A985-D8453E3B71D8}"/>
            </a:ext>
          </a:extLst>
        </xdr:cNvPr>
        <xdr:cNvSpPr txBox="1">
          <a:spLocks noChangeArrowheads="1"/>
        </xdr:cNvSpPr>
      </xdr:nvSpPr>
      <xdr:spPr bwMode="auto">
        <a:xfrm>
          <a:off x="2447925"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3547"/>
    <xdr:sp macro="" textlink="">
      <xdr:nvSpPr>
        <xdr:cNvPr id="3238" name="TextBox 3">
          <a:extLst>
            <a:ext uri="{FF2B5EF4-FFF2-40B4-BE49-F238E27FC236}">
              <a16:creationId xmlns:a16="http://schemas.microsoft.com/office/drawing/2014/main" id="{3146A0F9-233A-4EC8-B892-A81A674F9DC5}"/>
            </a:ext>
          </a:extLst>
        </xdr:cNvPr>
        <xdr:cNvSpPr txBox="1">
          <a:spLocks noChangeArrowheads="1"/>
        </xdr:cNvSpPr>
      </xdr:nvSpPr>
      <xdr:spPr bwMode="auto">
        <a:xfrm>
          <a:off x="2447925" y="22278975"/>
          <a:ext cx="0" cy="463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68297"/>
    <xdr:sp macro="" textlink="">
      <xdr:nvSpPr>
        <xdr:cNvPr id="3239" name="TextBox 3">
          <a:extLst>
            <a:ext uri="{FF2B5EF4-FFF2-40B4-BE49-F238E27FC236}">
              <a16:creationId xmlns:a16="http://schemas.microsoft.com/office/drawing/2014/main" id="{85147DF9-854C-41B0-ABC4-39A2B1923471}"/>
            </a:ext>
          </a:extLst>
        </xdr:cNvPr>
        <xdr:cNvSpPr txBox="1">
          <a:spLocks noChangeArrowheads="1"/>
        </xdr:cNvSpPr>
      </xdr:nvSpPr>
      <xdr:spPr bwMode="auto">
        <a:xfrm>
          <a:off x="2447925" y="22278975"/>
          <a:ext cx="0" cy="36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1797"/>
    <xdr:sp macro="" textlink="">
      <xdr:nvSpPr>
        <xdr:cNvPr id="3240" name="TextBox 3">
          <a:extLst>
            <a:ext uri="{FF2B5EF4-FFF2-40B4-BE49-F238E27FC236}">
              <a16:creationId xmlns:a16="http://schemas.microsoft.com/office/drawing/2014/main" id="{B1E782AA-CFF1-4EC9-AC79-8A30ECED0C40}"/>
            </a:ext>
          </a:extLst>
        </xdr:cNvPr>
        <xdr:cNvSpPr txBox="1">
          <a:spLocks noChangeArrowheads="1"/>
        </xdr:cNvSpPr>
      </xdr:nvSpPr>
      <xdr:spPr bwMode="auto">
        <a:xfrm>
          <a:off x="2447925" y="22278975"/>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5447"/>
    <xdr:sp macro="" textlink="">
      <xdr:nvSpPr>
        <xdr:cNvPr id="3241" name="TextBox 3">
          <a:extLst>
            <a:ext uri="{FF2B5EF4-FFF2-40B4-BE49-F238E27FC236}">
              <a16:creationId xmlns:a16="http://schemas.microsoft.com/office/drawing/2014/main" id="{6A25EA84-B0E8-418A-9F20-4872EB816570}"/>
            </a:ext>
          </a:extLst>
        </xdr:cNvPr>
        <xdr:cNvSpPr txBox="1">
          <a:spLocks noChangeArrowheads="1"/>
        </xdr:cNvSpPr>
      </xdr:nvSpPr>
      <xdr:spPr bwMode="auto">
        <a:xfrm>
          <a:off x="2447925" y="22278975"/>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5922"/>
    <xdr:sp macro="" textlink="">
      <xdr:nvSpPr>
        <xdr:cNvPr id="3242" name="TextBox 3">
          <a:extLst>
            <a:ext uri="{FF2B5EF4-FFF2-40B4-BE49-F238E27FC236}">
              <a16:creationId xmlns:a16="http://schemas.microsoft.com/office/drawing/2014/main" id="{7FCC37B1-96B8-418F-A628-41F92743326E}"/>
            </a:ext>
          </a:extLst>
        </xdr:cNvPr>
        <xdr:cNvSpPr txBox="1">
          <a:spLocks noChangeArrowheads="1"/>
        </xdr:cNvSpPr>
      </xdr:nvSpPr>
      <xdr:spPr bwMode="auto">
        <a:xfrm>
          <a:off x="2447925"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7347"/>
    <xdr:sp macro="" textlink="">
      <xdr:nvSpPr>
        <xdr:cNvPr id="3243" name="TextBox 3">
          <a:extLst>
            <a:ext uri="{FF2B5EF4-FFF2-40B4-BE49-F238E27FC236}">
              <a16:creationId xmlns:a16="http://schemas.microsoft.com/office/drawing/2014/main" id="{0F4EA82B-0471-4AE3-9189-AF202AE26E98}"/>
            </a:ext>
          </a:extLst>
        </xdr:cNvPr>
        <xdr:cNvSpPr txBox="1">
          <a:spLocks noChangeArrowheads="1"/>
        </xdr:cNvSpPr>
      </xdr:nvSpPr>
      <xdr:spPr bwMode="auto">
        <a:xfrm>
          <a:off x="2447925" y="22278975"/>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68297"/>
    <xdr:sp macro="" textlink="">
      <xdr:nvSpPr>
        <xdr:cNvPr id="3244" name="TextBox 3">
          <a:extLst>
            <a:ext uri="{FF2B5EF4-FFF2-40B4-BE49-F238E27FC236}">
              <a16:creationId xmlns:a16="http://schemas.microsoft.com/office/drawing/2014/main" id="{0053F655-4B24-4EBE-904B-22950085EEBB}"/>
            </a:ext>
          </a:extLst>
        </xdr:cNvPr>
        <xdr:cNvSpPr txBox="1">
          <a:spLocks noChangeArrowheads="1"/>
        </xdr:cNvSpPr>
      </xdr:nvSpPr>
      <xdr:spPr bwMode="auto">
        <a:xfrm>
          <a:off x="2447925" y="22278975"/>
          <a:ext cx="0" cy="36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1797"/>
    <xdr:sp macro="" textlink="">
      <xdr:nvSpPr>
        <xdr:cNvPr id="3245" name="TextBox 3">
          <a:extLst>
            <a:ext uri="{FF2B5EF4-FFF2-40B4-BE49-F238E27FC236}">
              <a16:creationId xmlns:a16="http://schemas.microsoft.com/office/drawing/2014/main" id="{93B20DA3-95A1-467D-9D8E-58591B72DEF5}"/>
            </a:ext>
          </a:extLst>
        </xdr:cNvPr>
        <xdr:cNvSpPr txBox="1">
          <a:spLocks noChangeArrowheads="1"/>
        </xdr:cNvSpPr>
      </xdr:nvSpPr>
      <xdr:spPr bwMode="auto">
        <a:xfrm>
          <a:off x="2447925" y="22278975"/>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1797"/>
    <xdr:sp macro="" textlink="">
      <xdr:nvSpPr>
        <xdr:cNvPr id="3246" name="TextBox 3">
          <a:extLst>
            <a:ext uri="{FF2B5EF4-FFF2-40B4-BE49-F238E27FC236}">
              <a16:creationId xmlns:a16="http://schemas.microsoft.com/office/drawing/2014/main" id="{0C85178C-A71C-4695-AE5E-B2BFBF6ABFAB}"/>
            </a:ext>
          </a:extLst>
        </xdr:cNvPr>
        <xdr:cNvSpPr txBox="1">
          <a:spLocks noChangeArrowheads="1"/>
        </xdr:cNvSpPr>
      </xdr:nvSpPr>
      <xdr:spPr bwMode="auto">
        <a:xfrm>
          <a:off x="2447925" y="22278975"/>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4972"/>
    <xdr:sp macro="" textlink="">
      <xdr:nvSpPr>
        <xdr:cNvPr id="3247" name="TextBox 3">
          <a:extLst>
            <a:ext uri="{FF2B5EF4-FFF2-40B4-BE49-F238E27FC236}">
              <a16:creationId xmlns:a16="http://schemas.microsoft.com/office/drawing/2014/main" id="{1AA19201-828E-4C97-9CFB-77C28305C2D0}"/>
            </a:ext>
          </a:extLst>
        </xdr:cNvPr>
        <xdr:cNvSpPr txBox="1">
          <a:spLocks noChangeArrowheads="1"/>
        </xdr:cNvSpPr>
      </xdr:nvSpPr>
      <xdr:spPr bwMode="auto">
        <a:xfrm>
          <a:off x="2447925"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5922"/>
    <xdr:sp macro="" textlink="">
      <xdr:nvSpPr>
        <xdr:cNvPr id="3248" name="TextBox 3">
          <a:extLst>
            <a:ext uri="{FF2B5EF4-FFF2-40B4-BE49-F238E27FC236}">
              <a16:creationId xmlns:a16="http://schemas.microsoft.com/office/drawing/2014/main" id="{ABBC6D69-BC27-47AD-9E1C-97821BD122FF}"/>
            </a:ext>
          </a:extLst>
        </xdr:cNvPr>
        <xdr:cNvSpPr txBox="1">
          <a:spLocks noChangeArrowheads="1"/>
        </xdr:cNvSpPr>
      </xdr:nvSpPr>
      <xdr:spPr bwMode="auto">
        <a:xfrm>
          <a:off x="2447925"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6397"/>
    <xdr:sp macro="" textlink="">
      <xdr:nvSpPr>
        <xdr:cNvPr id="3249" name="TextBox 3">
          <a:extLst>
            <a:ext uri="{FF2B5EF4-FFF2-40B4-BE49-F238E27FC236}">
              <a16:creationId xmlns:a16="http://schemas.microsoft.com/office/drawing/2014/main" id="{24B3CE38-ABCD-4D74-A5E6-26699617F4F8}"/>
            </a:ext>
          </a:extLst>
        </xdr:cNvPr>
        <xdr:cNvSpPr txBox="1">
          <a:spLocks noChangeArrowheads="1"/>
        </xdr:cNvSpPr>
      </xdr:nvSpPr>
      <xdr:spPr bwMode="auto">
        <a:xfrm>
          <a:off x="2447925" y="22278975"/>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5922"/>
    <xdr:sp macro="" textlink="">
      <xdr:nvSpPr>
        <xdr:cNvPr id="3250" name="TextBox 3">
          <a:extLst>
            <a:ext uri="{FF2B5EF4-FFF2-40B4-BE49-F238E27FC236}">
              <a16:creationId xmlns:a16="http://schemas.microsoft.com/office/drawing/2014/main" id="{3C46EA39-520B-442A-BFE2-5FC68C5A5C77}"/>
            </a:ext>
          </a:extLst>
        </xdr:cNvPr>
        <xdr:cNvSpPr txBox="1">
          <a:spLocks noChangeArrowheads="1"/>
        </xdr:cNvSpPr>
      </xdr:nvSpPr>
      <xdr:spPr bwMode="auto">
        <a:xfrm>
          <a:off x="2447925"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6397"/>
    <xdr:sp macro="" textlink="">
      <xdr:nvSpPr>
        <xdr:cNvPr id="3251" name="TextBox 3">
          <a:extLst>
            <a:ext uri="{FF2B5EF4-FFF2-40B4-BE49-F238E27FC236}">
              <a16:creationId xmlns:a16="http://schemas.microsoft.com/office/drawing/2014/main" id="{83E0AB90-73C7-4F88-A909-22CB4C3E3406}"/>
            </a:ext>
          </a:extLst>
        </xdr:cNvPr>
        <xdr:cNvSpPr txBox="1">
          <a:spLocks noChangeArrowheads="1"/>
        </xdr:cNvSpPr>
      </xdr:nvSpPr>
      <xdr:spPr bwMode="auto">
        <a:xfrm>
          <a:off x="2447925" y="22278975"/>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252" name="TextBox 3">
          <a:extLst>
            <a:ext uri="{FF2B5EF4-FFF2-40B4-BE49-F238E27FC236}">
              <a16:creationId xmlns:a16="http://schemas.microsoft.com/office/drawing/2014/main" id="{E14A12B1-712E-4A24-BFF3-B76F3676D1BC}"/>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253" name="TextBox 3">
          <a:extLst>
            <a:ext uri="{FF2B5EF4-FFF2-40B4-BE49-F238E27FC236}">
              <a16:creationId xmlns:a16="http://schemas.microsoft.com/office/drawing/2014/main" id="{0ACA6B2F-1259-4CAD-8E82-9C792DF169DD}"/>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254" name="TextBox 3">
          <a:extLst>
            <a:ext uri="{FF2B5EF4-FFF2-40B4-BE49-F238E27FC236}">
              <a16:creationId xmlns:a16="http://schemas.microsoft.com/office/drawing/2014/main" id="{2A830F94-D27F-42C8-939D-8342EB03BBDC}"/>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65122"/>
    <xdr:sp macro="" textlink="">
      <xdr:nvSpPr>
        <xdr:cNvPr id="3255" name="TextBox 3">
          <a:extLst>
            <a:ext uri="{FF2B5EF4-FFF2-40B4-BE49-F238E27FC236}">
              <a16:creationId xmlns:a16="http://schemas.microsoft.com/office/drawing/2014/main" id="{F3ECED22-1494-48CA-9388-D04E7253784A}"/>
            </a:ext>
          </a:extLst>
        </xdr:cNvPr>
        <xdr:cNvSpPr txBox="1">
          <a:spLocks noChangeArrowheads="1"/>
        </xdr:cNvSpPr>
      </xdr:nvSpPr>
      <xdr:spPr bwMode="auto">
        <a:xfrm>
          <a:off x="2447925" y="22278975"/>
          <a:ext cx="0" cy="365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0047"/>
    <xdr:sp macro="" textlink="">
      <xdr:nvSpPr>
        <xdr:cNvPr id="3256" name="TextBox 3">
          <a:extLst>
            <a:ext uri="{FF2B5EF4-FFF2-40B4-BE49-F238E27FC236}">
              <a16:creationId xmlns:a16="http://schemas.microsoft.com/office/drawing/2014/main" id="{C580C095-6AFD-4A2F-BC60-9BB20D574D89}"/>
            </a:ext>
          </a:extLst>
        </xdr:cNvPr>
        <xdr:cNvSpPr txBox="1">
          <a:spLocks noChangeArrowheads="1"/>
        </xdr:cNvSpPr>
      </xdr:nvSpPr>
      <xdr:spPr bwMode="auto">
        <a:xfrm>
          <a:off x="2447925" y="22278975"/>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0997"/>
    <xdr:sp macro="" textlink="">
      <xdr:nvSpPr>
        <xdr:cNvPr id="3257" name="TextBox 3">
          <a:extLst>
            <a:ext uri="{FF2B5EF4-FFF2-40B4-BE49-F238E27FC236}">
              <a16:creationId xmlns:a16="http://schemas.microsoft.com/office/drawing/2014/main" id="{4E9C4AB6-47F3-4739-9EE9-3056FE441CA7}"/>
            </a:ext>
          </a:extLst>
        </xdr:cNvPr>
        <xdr:cNvSpPr txBox="1">
          <a:spLocks noChangeArrowheads="1"/>
        </xdr:cNvSpPr>
      </xdr:nvSpPr>
      <xdr:spPr bwMode="auto">
        <a:xfrm>
          <a:off x="2447925" y="22278975"/>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1472"/>
    <xdr:sp macro="" textlink="">
      <xdr:nvSpPr>
        <xdr:cNvPr id="3258" name="TextBox 3">
          <a:extLst>
            <a:ext uri="{FF2B5EF4-FFF2-40B4-BE49-F238E27FC236}">
              <a16:creationId xmlns:a16="http://schemas.microsoft.com/office/drawing/2014/main" id="{7C00F7C7-7222-4E55-AEAA-F3C591A55517}"/>
            </a:ext>
          </a:extLst>
        </xdr:cNvPr>
        <xdr:cNvSpPr txBox="1">
          <a:spLocks noChangeArrowheads="1"/>
        </xdr:cNvSpPr>
      </xdr:nvSpPr>
      <xdr:spPr bwMode="auto">
        <a:xfrm>
          <a:off x="2447925" y="22278975"/>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9097"/>
    <xdr:sp macro="" textlink="">
      <xdr:nvSpPr>
        <xdr:cNvPr id="3259" name="TextBox 3">
          <a:extLst>
            <a:ext uri="{FF2B5EF4-FFF2-40B4-BE49-F238E27FC236}">
              <a16:creationId xmlns:a16="http://schemas.microsoft.com/office/drawing/2014/main" id="{2FC86CE0-1507-486B-AD15-F0CCD04A8E0F}"/>
            </a:ext>
          </a:extLst>
        </xdr:cNvPr>
        <xdr:cNvSpPr txBox="1">
          <a:spLocks noChangeArrowheads="1"/>
        </xdr:cNvSpPr>
      </xdr:nvSpPr>
      <xdr:spPr bwMode="auto">
        <a:xfrm>
          <a:off x="2447925" y="22278975"/>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0047"/>
    <xdr:sp macro="" textlink="">
      <xdr:nvSpPr>
        <xdr:cNvPr id="3260" name="TextBox 3">
          <a:extLst>
            <a:ext uri="{FF2B5EF4-FFF2-40B4-BE49-F238E27FC236}">
              <a16:creationId xmlns:a16="http://schemas.microsoft.com/office/drawing/2014/main" id="{02B3868D-2C5F-44B3-BECB-3D291C682B1A}"/>
            </a:ext>
          </a:extLst>
        </xdr:cNvPr>
        <xdr:cNvSpPr txBox="1">
          <a:spLocks noChangeArrowheads="1"/>
        </xdr:cNvSpPr>
      </xdr:nvSpPr>
      <xdr:spPr bwMode="auto">
        <a:xfrm>
          <a:off x="2447925" y="22278975"/>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0522"/>
    <xdr:sp macro="" textlink="">
      <xdr:nvSpPr>
        <xdr:cNvPr id="3261" name="TextBox 3">
          <a:extLst>
            <a:ext uri="{FF2B5EF4-FFF2-40B4-BE49-F238E27FC236}">
              <a16:creationId xmlns:a16="http://schemas.microsoft.com/office/drawing/2014/main" id="{433496AF-BE5B-4780-8366-0D17C466864E}"/>
            </a:ext>
          </a:extLst>
        </xdr:cNvPr>
        <xdr:cNvSpPr txBox="1">
          <a:spLocks noChangeArrowheads="1"/>
        </xdr:cNvSpPr>
      </xdr:nvSpPr>
      <xdr:spPr bwMode="auto">
        <a:xfrm>
          <a:off x="2447925"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1472"/>
    <xdr:sp macro="" textlink="">
      <xdr:nvSpPr>
        <xdr:cNvPr id="3262" name="TextBox 3">
          <a:extLst>
            <a:ext uri="{FF2B5EF4-FFF2-40B4-BE49-F238E27FC236}">
              <a16:creationId xmlns:a16="http://schemas.microsoft.com/office/drawing/2014/main" id="{5FF7E8F0-11E7-4F93-B6A3-4AE48BB3A496}"/>
            </a:ext>
          </a:extLst>
        </xdr:cNvPr>
        <xdr:cNvSpPr txBox="1">
          <a:spLocks noChangeArrowheads="1"/>
        </xdr:cNvSpPr>
      </xdr:nvSpPr>
      <xdr:spPr bwMode="auto">
        <a:xfrm>
          <a:off x="2447925" y="22278975"/>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61947"/>
    <xdr:sp macro="" textlink="">
      <xdr:nvSpPr>
        <xdr:cNvPr id="3263" name="TextBox 3">
          <a:extLst>
            <a:ext uri="{FF2B5EF4-FFF2-40B4-BE49-F238E27FC236}">
              <a16:creationId xmlns:a16="http://schemas.microsoft.com/office/drawing/2014/main" id="{6FC81F5A-7C7C-4B56-8053-CF3C27A67830}"/>
            </a:ext>
          </a:extLst>
        </xdr:cNvPr>
        <xdr:cNvSpPr txBox="1">
          <a:spLocks noChangeArrowheads="1"/>
        </xdr:cNvSpPr>
      </xdr:nvSpPr>
      <xdr:spPr bwMode="auto">
        <a:xfrm>
          <a:off x="2447925" y="22278975"/>
          <a:ext cx="0" cy="361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1472"/>
    <xdr:sp macro="" textlink="">
      <xdr:nvSpPr>
        <xdr:cNvPr id="3264" name="TextBox 3">
          <a:extLst>
            <a:ext uri="{FF2B5EF4-FFF2-40B4-BE49-F238E27FC236}">
              <a16:creationId xmlns:a16="http://schemas.microsoft.com/office/drawing/2014/main" id="{6782547B-D8D8-4750-A323-655EE0C64777}"/>
            </a:ext>
          </a:extLst>
        </xdr:cNvPr>
        <xdr:cNvSpPr txBox="1">
          <a:spLocks noChangeArrowheads="1"/>
        </xdr:cNvSpPr>
      </xdr:nvSpPr>
      <xdr:spPr bwMode="auto">
        <a:xfrm>
          <a:off x="2447925" y="22278975"/>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61947"/>
    <xdr:sp macro="" textlink="">
      <xdr:nvSpPr>
        <xdr:cNvPr id="3265" name="TextBox 3">
          <a:extLst>
            <a:ext uri="{FF2B5EF4-FFF2-40B4-BE49-F238E27FC236}">
              <a16:creationId xmlns:a16="http://schemas.microsoft.com/office/drawing/2014/main" id="{F4432AE6-1899-41EA-B7E3-BB32B4DDE3E6}"/>
            </a:ext>
          </a:extLst>
        </xdr:cNvPr>
        <xdr:cNvSpPr txBox="1">
          <a:spLocks noChangeArrowheads="1"/>
        </xdr:cNvSpPr>
      </xdr:nvSpPr>
      <xdr:spPr bwMode="auto">
        <a:xfrm>
          <a:off x="2447925" y="22278975"/>
          <a:ext cx="0" cy="361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61947"/>
    <xdr:sp macro="" textlink="">
      <xdr:nvSpPr>
        <xdr:cNvPr id="3266" name="TextBox 3">
          <a:extLst>
            <a:ext uri="{FF2B5EF4-FFF2-40B4-BE49-F238E27FC236}">
              <a16:creationId xmlns:a16="http://schemas.microsoft.com/office/drawing/2014/main" id="{2B078804-C823-4B2A-B996-53E9F37CF52F}"/>
            </a:ext>
          </a:extLst>
        </xdr:cNvPr>
        <xdr:cNvSpPr txBox="1">
          <a:spLocks noChangeArrowheads="1"/>
        </xdr:cNvSpPr>
      </xdr:nvSpPr>
      <xdr:spPr bwMode="auto">
        <a:xfrm>
          <a:off x="2447925" y="22278975"/>
          <a:ext cx="0" cy="361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61947"/>
    <xdr:sp macro="" textlink="">
      <xdr:nvSpPr>
        <xdr:cNvPr id="3267" name="TextBox 3">
          <a:extLst>
            <a:ext uri="{FF2B5EF4-FFF2-40B4-BE49-F238E27FC236}">
              <a16:creationId xmlns:a16="http://schemas.microsoft.com/office/drawing/2014/main" id="{7BB7F579-A64F-4E3D-B604-1E5085BBAE0F}"/>
            </a:ext>
          </a:extLst>
        </xdr:cNvPr>
        <xdr:cNvSpPr txBox="1">
          <a:spLocks noChangeArrowheads="1"/>
        </xdr:cNvSpPr>
      </xdr:nvSpPr>
      <xdr:spPr bwMode="auto">
        <a:xfrm>
          <a:off x="2447925" y="22278975"/>
          <a:ext cx="0" cy="361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0047"/>
    <xdr:sp macro="" textlink="">
      <xdr:nvSpPr>
        <xdr:cNvPr id="3268" name="TextBox 3">
          <a:extLst>
            <a:ext uri="{FF2B5EF4-FFF2-40B4-BE49-F238E27FC236}">
              <a16:creationId xmlns:a16="http://schemas.microsoft.com/office/drawing/2014/main" id="{2BD4820B-B44B-4714-8C90-408AAAC7E170}"/>
            </a:ext>
          </a:extLst>
        </xdr:cNvPr>
        <xdr:cNvSpPr txBox="1">
          <a:spLocks noChangeArrowheads="1"/>
        </xdr:cNvSpPr>
      </xdr:nvSpPr>
      <xdr:spPr bwMode="auto">
        <a:xfrm>
          <a:off x="2447925" y="22278975"/>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0997"/>
    <xdr:sp macro="" textlink="">
      <xdr:nvSpPr>
        <xdr:cNvPr id="3269" name="TextBox 3">
          <a:extLst>
            <a:ext uri="{FF2B5EF4-FFF2-40B4-BE49-F238E27FC236}">
              <a16:creationId xmlns:a16="http://schemas.microsoft.com/office/drawing/2014/main" id="{47BB85C7-756F-4102-B646-3AA870CEA371}"/>
            </a:ext>
          </a:extLst>
        </xdr:cNvPr>
        <xdr:cNvSpPr txBox="1">
          <a:spLocks noChangeArrowheads="1"/>
        </xdr:cNvSpPr>
      </xdr:nvSpPr>
      <xdr:spPr bwMode="auto">
        <a:xfrm>
          <a:off x="2447925" y="22278975"/>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61947"/>
    <xdr:sp macro="" textlink="">
      <xdr:nvSpPr>
        <xdr:cNvPr id="3270" name="TextBox 3">
          <a:extLst>
            <a:ext uri="{FF2B5EF4-FFF2-40B4-BE49-F238E27FC236}">
              <a16:creationId xmlns:a16="http://schemas.microsoft.com/office/drawing/2014/main" id="{4C9EBF64-47F9-4045-BAE6-07C5EB4E4D21}"/>
            </a:ext>
          </a:extLst>
        </xdr:cNvPr>
        <xdr:cNvSpPr txBox="1">
          <a:spLocks noChangeArrowheads="1"/>
        </xdr:cNvSpPr>
      </xdr:nvSpPr>
      <xdr:spPr bwMode="auto">
        <a:xfrm>
          <a:off x="2447925" y="22278975"/>
          <a:ext cx="0" cy="361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4565"/>
    <xdr:sp macro="" textlink="">
      <xdr:nvSpPr>
        <xdr:cNvPr id="3271" name="TextBox 3">
          <a:extLst>
            <a:ext uri="{FF2B5EF4-FFF2-40B4-BE49-F238E27FC236}">
              <a16:creationId xmlns:a16="http://schemas.microsoft.com/office/drawing/2014/main" id="{0483AB80-EAE3-446C-8678-F2D1DBAD4244}"/>
            </a:ext>
          </a:extLst>
        </xdr:cNvPr>
        <xdr:cNvSpPr txBox="1">
          <a:spLocks noChangeArrowheads="1"/>
        </xdr:cNvSpPr>
      </xdr:nvSpPr>
      <xdr:spPr bwMode="auto">
        <a:xfrm>
          <a:off x="2447925" y="22278975"/>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61947"/>
    <xdr:sp macro="" textlink="">
      <xdr:nvSpPr>
        <xdr:cNvPr id="3272" name="TextBox 3">
          <a:extLst>
            <a:ext uri="{FF2B5EF4-FFF2-40B4-BE49-F238E27FC236}">
              <a16:creationId xmlns:a16="http://schemas.microsoft.com/office/drawing/2014/main" id="{AC714AC3-B256-48DA-A32D-4BD92FD32A6A}"/>
            </a:ext>
          </a:extLst>
        </xdr:cNvPr>
        <xdr:cNvSpPr txBox="1">
          <a:spLocks noChangeArrowheads="1"/>
        </xdr:cNvSpPr>
      </xdr:nvSpPr>
      <xdr:spPr bwMode="auto">
        <a:xfrm>
          <a:off x="2447925" y="22278975"/>
          <a:ext cx="0" cy="361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7197"/>
    <xdr:sp macro="" textlink="">
      <xdr:nvSpPr>
        <xdr:cNvPr id="3273" name="TextBox 3">
          <a:extLst>
            <a:ext uri="{FF2B5EF4-FFF2-40B4-BE49-F238E27FC236}">
              <a16:creationId xmlns:a16="http://schemas.microsoft.com/office/drawing/2014/main" id="{2DEB2853-1CC7-4346-B035-4DE13FE25D67}"/>
            </a:ext>
          </a:extLst>
        </xdr:cNvPr>
        <xdr:cNvSpPr txBox="1">
          <a:spLocks noChangeArrowheads="1"/>
        </xdr:cNvSpPr>
      </xdr:nvSpPr>
      <xdr:spPr bwMode="auto">
        <a:xfrm>
          <a:off x="2447925" y="22278975"/>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1472"/>
    <xdr:sp macro="" textlink="">
      <xdr:nvSpPr>
        <xdr:cNvPr id="3274" name="TextBox 3">
          <a:extLst>
            <a:ext uri="{FF2B5EF4-FFF2-40B4-BE49-F238E27FC236}">
              <a16:creationId xmlns:a16="http://schemas.microsoft.com/office/drawing/2014/main" id="{AA96CCEF-3383-4578-AE37-9CCC2D56995C}"/>
            </a:ext>
          </a:extLst>
        </xdr:cNvPr>
        <xdr:cNvSpPr txBox="1">
          <a:spLocks noChangeArrowheads="1"/>
        </xdr:cNvSpPr>
      </xdr:nvSpPr>
      <xdr:spPr bwMode="auto">
        <a:xfrm>
          <a:off x="2447925" y="22278975"/>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7672"/>
    <xdr:sp macro="" textlink="">
      <xdr:nvSpPr>
        <xdr:cNvPr id="3275" name="TextBox 3">
          <a:extLst>
            <a:ext uri="{FF2B5EF4-FFF2-40B4-BE49-F238E27FC236}">
              <a16:creationId xmlns:a16="http://schemas.microsoft.com/office/drawing/2014/main" id="{D470C487-94CD-4A44-B86C-3030C9582E6D}"/>
            </a:ext>
          </a:extLst>
        </xdr:cNvPr>
        <xdr:cNvSpPr txBox="1">
          <a:spLocks noChangeArrowheads="1"/>
        </xdr:cNvSpPr>
      </xdr:nvSpPr>
      <xdr:spPr bwMode="auto">
        <a:xfrm>
          <a:off x="2447925" y="22278975"/>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1472"/>
    <xdr:sp macro="" textlink="">
      <xdr:nvSpPr>
        <xdr:cNvPr id="3276" name="TextBox 3">
          <a:extLst>
            <a:ext uri="{FF2B5EF4-FFF2-40B4-BE49-F238E27FC236}">
              <a16:creationId xmlns:a16="http://schemas.microsoft.com/office/drawing/2014/main" id="{EBA5A584-EB6F-4AAE-BC73-8327D4017234}"/>
            </a:ext>
          </a:extLst>
        </xdr:cNvPr>
        <xdr:cNvSpPr txBox="1">
          <a:spLocks noChangeArrowheads="1"/>
        </xdr:cNvSpPr>
      </xdr:nvSpPr>
      <xdr:spPr bwMode="auto">
        <a:xfrm>
          <a:off x="2447925" y="22278975"/>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0997"/>
    <xdr:sp macro="" textlink="">
      <xdr:nvSpPr>
        <xdr:cNvPr id="3277" name="TextBox 3">
          <a:extLst>
            <a:ext uri="{FF2B5EF4-FFF2-40B4-BE49-F238E27FC236}">
              <a16:creationId xmlns:a16="http://schemas.microsoft.com/office/drawing/2014/main" id="{DDB58C0D-E6FE-41F3-9C0F-203CBBE0D8BA}"/>
            </a:ext>
          </a:extLst>
        </xdr:cNvPr>
        <xdr:cNvSpPr txBox="1">
          <a:spLocks noChangeArrowheads="1"/>
        </xdr:cNvSpPr>
      </xdr:nvSpPr>
      <xdr:spPr bwMode="auto">
        <a:xfrm>
          <a:off x="2447925" y="22278975"/>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1472"/>
    <xdr:sp macro="" textlink="">
      <xdr:nvSpPr>
        <xdr:cNvPr id="3278" name="TextBox 3">
          <a:extLst>
            <a:ext uri="{FF2B5EF4-FFF2-40B4-BE49-F238E27FC236}">
              <a16:creationId xmlns:a16="http://schemas.microsoft.com/office/drawing/2014/main" id="{EC83633D-DCFB-42A9-A42A-C860EF77C01E}"/>
            </a:ext>
          </a:extLst>
        </xdr:cNvPr>
        <xdr:cNvSpPr txBox="1">
          <a:spLocks noChangeArrowheads="1"/>
        </xdr:cNvSpPr>
      </xdr:nvSpPr>
      <xdr:spPr bwMode="auto">
        <a:xfrm>
          <a:off x="2447925" y="22278975"/>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0997"/>
    <xdr:sp macro="" textlink="">
      <xdr:nvSpPr>
        <xdr:cNvPr id="3279" name="TextBox 3">
          <a:extLst>
            <a:ext uri="{FF2B5EF4-FFF2-40B4-BE49-F238E27FC236}">
              <a16:creationId xmlns:a16="http://schemas.microsoft.com/office/drawing/2014/main" id="{4FFF49CE-7551-4D75-802E-B6E50994B3CB}"/>
            </a:ext>
          </a:extLst>
        </xdr:cNvPr>
        <xdr:cNvSpPr txBox="1">
          <a:spLocks noChangeArrowheads="1"/>
        </xdr:cNvSpPr>
      </xdr:nvSpPr>
      <xdr:spPr bwMode="auto">
        <a:xfrm>
          <a:off x="2447925" y="22278975"/>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9097"/>
    <xdr:sp macro="" textlink="">
      <xdr:nvSpPr>
        <xdr:cNvPr id="3280" name="TextBox 3">
          <a:extLst>
            <a:ext uri="{FF2B5EF4-FFF2-40B4-BE49-F238E27FC236}">
              <a16:creationId xmlns:a16="http://schemas.microsoft.com/office/drawing/2014/main" id="{CE072031-CBD2-4263-8545-583E3E0EC837}"/>
            </a:ext>
          </a:extLst>
        </xdr:cNvPr>
        <xdr:cNvSpPr txBox="1">
          <a:spLocks noChangeArrowheads="1"/>
        </xdr:cNvSpPr>
      </xdr:nvSpPr>
      <xdr:spPr bwMode="auto">
        <a:xfrm>
          <a:off x="2447925" y="22278975"/>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0047"/>
    <xdr:sp macro="" textlink="">
      <xdr:nvSpPr>
        <xdr:cNvPr id="3281" name="TextBox 3">
          <a:extLst>
            <a:ext uri="{FF2B5EF4-FFF2-40B4-BE49-F238E27FC236}">
              <a16:creationId xmlns:a16="http://schemas.microsoft.com/office/drawing/2014/main" id="{B04A3C77-BE8E-4454-94C8-5BC0034B93F8}"/>
            </a:ext>
          </a:extLst>
        </xdr:cNvPr>
        <xdr:cNvSpPr txBox="1">
          <a:spLocks noChangeArrowheads="1"/>
        </xdr:cNvSpPr>
      </xdr:nvSpPr>
      <xdr:spPr bwMode="auto">
        <a:xfrm>
          <a:off x="2447925" y="22278975"/>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0997"/>
    <xdr:sp macro="" textlink="">
      <xdr:nvSpPr>
        <xdr:cNvPr id="3282" name="TextBox 3">
          <a:extLst>
            <a:ext uri="{FF2B5EF4-FFF2-40B4-BE49-F238E27FC236}">
              <a16:creationId xmlns:a16="http://schemas.microsoft.com/office/drawing/2014/main" id="{F12DD876-0375-4F61-B8EB-BFBF7A42029C}"/>
            </a:ext>
          </a:extLst>
        </xdr:cNvPr>
        <xdr:cNvSpPr txBox="1">
          <a:spLocks noChangeArrowheads="1"/>
        </xdr:cNvSpPr>
      </xdr:nvSpPr>
      <xdr:spPr bwMode="auto">
        <a:xfrm>
          <a:off x="2447925" y="22278975"/>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0997"/>
    <xdr:sp macro="" textlink="">
      <xdr:nvSpPr>
        <xdr:cNvPr id="3283" name="TextBox 3">
          <a:extLst>
            <a:ext uri="{FF2B5EF4-FFF2-40B4-BE49-F238E27FC236}">
              <a16:creationId xmlns:a16="http://schemas.microsoft.com/office/drawing/2014/main" id="{EC7D2EB5-5B68-4D56-BEA0-1A43F197F148}"/>
            </a:ext>
          </a:extLst>
        </xdr:cNvPr>
        <xdr:cNvSpPr txBox="1">
          <a:spLocks noChangeArrowheads="1"/>
        </xdr:cNvSpPr>
      </xdr:nvSpPr>
      <xdr:spPr bwMode="auto">
        <a:xfrm>
          <a:off x="2447925" y="22278975"/>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4565"/>
    <xdr:sp macro="" textlink="">
      <xdr:nvSpPr>
        <xdr:cNvPr id="3284" name="TextBox 3">
          <a:extLst>
            <a:ext uri="{FF2B5EF4-FFF2-40B4-BE49-F238E27FC236}">
              <a16:creationId xmlns:a16="http://schemas.microsoft.com/office/drawing/2014/main" id="{EB8FA097-5B74-4AD5-9FCC-DC505DC87728}"/>
            </a:ext>
          </a:extLst>
        </xdr:cNvPr>
        <xdr:cNvSpPr txBox="1">
          <a:spLocks noChangeArrowheads="1"/>
        </xdr:cNvSpPr>
      </xdr:nvSpPr>
      <xdr:spPr bwMode="auto">
        <a:xfrm>
          <a:off x="2447925" y="22278975"/>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0522"/>
    <xdr:sp macro="" textlink="">
      <xdr:nvSpPr>
        <xdr:cNvPr id="3285" name="TextBox 3">
          <a:extLst>
            <a:ext uri="{FF2B5EF4-FFF2-40B4-BE49-F238E27FC236}">
              <a16:creationId xmlns:a16="http://schemas.microsoft.com/office/drawing/2014/main" id="{1EF8F90A-019F-4C2C-98DE-AD05FE71A53B}"/>
            </a:ext>
          </a:extLst>
        </xdr:cNvPr>
        <xdr:cNvSpPr txBox="1">
          <a:spLocks noChangeArrowheads="1"/>
        </xdr:cNvSpPr>
      </xdr:nvSpPr>
      <xdr:spPr bwMode="auto">
        <a:xfrm>
          <a:off x="2447925"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85040"/>
    <xdr:sp macro="" textlink="">
      <xdr:nvSpPr>
        <xdr:cNvPr id="3286" name="TextBox 3">
          <a:extLst>
            <a:ext uri="{FF2B5EF4-FFF2-40B4-BE49-F238E27FC236}">
              <a16:creationId xmlns:a16="http://schemas.microsoft.com/office/drawing/2014/main" id="{A079BC79-3F2D-4493-ABA5-964D79DC2373}"/>
            </a:ext>
          </a:extLst>
        </xdr:cNvPr>
        <xdr:cNvSpPr txBox="1">
          <a:spLocks noChangeArrowheads="1"/>
        </xdr:cNvSpPr>
      </xdr:nvSpPr>
      <xdr:spPr bwMode="auto">
        <a:xfrm>
          <a:off x="2447925"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7672"/>
    <xdr:sp macro="" textlink="">
      <xdr:nvSpPr>
        <xdr:cNvPr id="3287" name="TextBox 3">
          <a:extLst>
            <a:ext uri="{FF2B5EF4-FFF2-40B4-BE49-F238E27FC236}">
              <a16:creationId xmlns:a16="http://schemas.microsoft.com/office/drawing/2014/main" id="{642E6B83-384C-4668-B2A1-1ADB2AD6037D}"/>
            </a:ext>
          </a:extLst>
        </xdr:cNvPr>
        <xdr:cNvSpPr txBox="1">
          <a:spLocks noChangeArrowheads="1"/>
        </xdr:cNvSpPr>
      </xdr:nvSpPr>
      <xdr:spPr bwMode="auto">
        <a:xfrm>
          <a:off x="2447925" y="22278975"/>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8147"/>
    <xdr:sp macro="" textlink="">
      <xdr:nvSpPr>
        <xdr:cNvPr id="3288" name="TextBox 3">
          <a:extLst>
            <a:ext uri="{FF2B5EF4-FFF2-40B4-BE49-F238E27FC236}">
              <a16:creationId xmlns:a16="http://schemas.microsoft.com/office/drawing/2014/main" id="{4E07C7FF-1D77-472A-A337-CC4C710EB9E2}"/>
            </a:ext>
          </a:extLst>
        </xdr:cNvPr>
        <xdr:cNvSpPr txBox="1">
          <a:spLocks noChangeArrowheads="1"/>
        </xdr:cNvSpPr>
      </xdr:nvSpPr>
      <xdr:spPr bwMode="auto">
        <a:xfrm>
          <a:off x="2447925" y="22278975"/>
          <a:ext cx="0" cy="43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7672"/>
    <xdr:sp macro="" textlink="">
      <xdr:nvSpPr>
        <xdr:cNvPr id="3289" name="TextBox 3">
          <a:extLst>
            <a:ext uri="{FF2B5EF4-FFF2-40B4-BE49-F238E27FC236}">
              <a16:creationId xmlns:a16="http://schemas.microsoft.com/office/drawing/2014/main" id="{A994F5C6-6CDE-4A86-A2A9-79CD9F83A69A}"/>
            </a:ext>
          </a:extLst>
        </xdr:cNvPr>
        <xdr:cNvSpPr txBox="1">
          <a:spLocks noChangeArrowheads="1"/>
        </xdr:cNvSpPr>
      </xdr:nvSpPr>
      <xdr:spPr bwMode="auto">
        <a:xfrm>
          <a:off x="2447925" y="22278975"/>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8147"/>
    <xdr:sp macro="" textlink="">
      <xdr:nvSpPr>
        <xdr:cNvPr id="3290" name="TextBox 3">
          <a:extLst>
            <a:ext uri="{FF2B5EF4-FFF2-40B4-BE49-F238E27FC236}">
              <a16:creationId xmlns:a16="http://schemas.microsoft.com/office/drawing/2014/main" id="{2FD5ECCA-3F2C-4388-851C-36623FF4376D}"/>
            </a:ext>
          </a:extLst>
        </xdr:cNvPr>
        <xdr:cNvSpPr txBox="1">
          <a:spLocks noChangeArrowheads="1"/>
        </xdr:cNvSpPr>
      </xdr:nvSpPr>
      <xdr:spPr bwMode="auto">
        <a:xfrm>
          <a:off x="2447925" y="22278975"/>
          <a:ext cx="0" cy="43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85040"/>
    <xdr:sp macro="" textlink="">
      <xdr:nvSpPr>
        <xdr:cNvPr id="3291" name="TextBox 3">
          <a:extLst>
            <a:ext uri="{FF2B5EF4-FFF2-40B4-BE49-F238E27FC236}">
              <a16:creationId xmlns:a16="http://schemas.microsoft.com/office/drawing/2014/main" id="{1187152F-8B2F-4498-A679-7BC7ED040595}"/>
            </a:ext>
          </a:extLst>
        </xdr:cNvPr>
        <xdr:cNvSpPr txBox="1">
          <a:spLocks noChangeArrowheads="1"/>
        </xdr:cNvSpPr>
      </xdr:nvSpPr>
      <xdr:spPr bwMode="auto">
        <a:xfrm>
          <a:off x="2447925"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7197"/>
    <xdr:sp macro="" textlink="">
      <xdr:nvSpPr>
        <xdr:cNvPr id="3292" name="TextBox 3">
          <a:extLst>
            <a:ext uri="{FF2B5EF4-FFF2-40B4-BE49-F238E27FC236}">
              <a16:creationId xmlns:a16="http://schemas.microsoft.com/office/drawing/2014/main" id="{E92E409A-EE86-463A-96AC-06F07B426536}"/>
            </a:ext>
          </a:extLst>
        </xdr:cNvPr>
        <xdr:cNvSpPr txBox="1">
          <a:spLocks noChangeArrowheads="1"/>
        </xdr:cNvSpPr>
      </xdr:nvSpPr>
      <xdr:spPr bwMode="auto">
        <a:xfrm>
          <a:off x="2447925" y="22278975"/>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85040"/>
    <xdr:sp macro="" textlink="">
      <xdr:nvSpPr>
        <xdr:cNvPr id="3293" name="TextBox 3">
          <a:extLst>
            <a:ext uri="{FF2B5EF4-FFF2-40B4-BE49-F238E27FC236}">
              <a16:creationId xmlns:a16="http://schemas.microsoft.com/office/drawing/2014/main" id="{2240E757-B87C-4653-A96C-283E928C242B}"/>
            </a:ext>
          </a:extLst>
        </xdr:cNvPr>
        <xdr:cNvSpPr txBox="1">
          <a:spLocks noChangeArrowheads="1"/>
        </xdr:cNvSpPr>
      </xdr:nvSpPr>
      <xdr:spPr bwMode="auto">
        <a:xfrm>
          <a:off x="2447925"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7197"/>
    <xdr:sp macro="" textlink="">
      <xdr:nvSpPr>
        <xdr:cNvPr id="3294" name="TextBox 3">
          <a:extLst>
            <a:ext uri="{FF2B5EF4-FFF2-40B4-BE49-F238E27FC236}">
              <a16:creationId xmlns:a16="http://schemas.microsoft.com/office/drawing/2014/main" id="{3BADCB76-1A42-4D0D-A0BA-C01528E1F89B}"/>
            </a:ext>
          </a:extLst>
        </xdr:cNvPr>
        <xdr:cNvSpPr txBox="1">
          <a:spLocks noChangeArrowheads="1"/>
        </xdr:cNvSpPr>
      </xdr:nvSpPr>
      <xdr:spPr bwMode="auto">
        <a:xfrm>
          <a:off x="2447925" y="22278975"/>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4565"/>
    <xdr:sp macro="" textlink="">
      <xdr:nvSpPr>
        <xdr:cNvPr id="3295" name="TextBox 3">
          <a:extLst>
            <a:ext uri="{FF2B5EF4-FFF2-40B4-BE49-F238E27FC236}">
              <a16:creationId xmlns:a16="http://schemas.microsoft.com/office/drawing/2014/main" id="{441A417A-ECD9-4F0E-9C9A-A4F1B4A3CB3F}"/>
            </a:ext>
          </a:extLst>
        </xdr:cNvPr>
        <xdr:cNvSpPr txBox="1">
          <a:spLocks noChangeArrowheads="1"/>
        </xdr:cNvSpPr>
      </xdr:nvSpPr>
      <xdr:spPr bwMode="auto">
        <a:xfrm>
          <a:off x="2447925" y="22278975"/>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4565"/>
    <xdr:sp macro="" textlink="">
      <xdr:nvSpPr>
        <xdr:cNvPr id="3296" name="TextBox 3">
          <a:extLst>
            <a:ext uri="{FF2B5EF4-FFF2-40B4-BE49-F238E27FC236}">
              <a16:creationId xmlns:a16="http://schemas.microsoft.com/office/drawing/2014/main" id="{27F0D4D8-C62D-4971-B778-2A5445C565CF}"/>
            </a:ext>
          </a:extLst>
        </xdr:cNvPr>
        <xdr:cNvSpPr txBox="1">
          <a:spLocks noChangeArrowheads="1"/>
        </xdr:cNvSpPr>
      </xdr:nvSpPr>
      <xdr:spPr bwMode="auto">
        <a:xfrm>
          <a:off x="2447925" y="22278975"/>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5922"/>
    <xdr:sp macro="" textlink="">
      <xdr:nvSpPr>
        <xdr:cNvPr id="3297" name="TextBox 3">
          <a:extLst>
            <a:ext uri="{FF2B5EF4-FFF2-40B4-BE49-F238E27FC236}">
              <a16:creationId xmlns:a16="http://schemas.microsoft.com/office/drawing/2014/main" id="{A9B284A2-87F6-479B-8DCF-33CED2974EE9}"/>
            </a:ext>
          </a:extLst>
        </xdr:cNvPr>
        <xdr:cNvSpPr txBox="1">
          <a:spLocks noChangeArrowheads="1"/>
        </xdr:cNvSpPr>
      </xdr:nvSpPr>
      <xdr:spPr bwMode="auto">
        <a:xfrm>
          <a:off x="2447925"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5447"/>
    <xdr:sp macro="" textlink="">
      <xdr:nvSpPr>
        <xdr:cNvPr id="3298" name="TextBox 3">
          <a:extLst>
            <a:ext uri="{FF2B5EF4-FFF2-40B4-BE49-F238E27FC236}">
              <a16:creationId xmlns:a16="http://schemas.microsoft.com/office/drawing/2014/main" id="{9FF8032A-41EE-4CC1-A0CD-6B41099080CD}"/>
            </a:ext>
          </a:extLst>
        </xdr:cNvPr>
        <xdr:cNvSpPr txBox="1">
          <a:spLocks noChangeArrowheads="1"/>
        </xdr:cNvSpPr>
      </xdr:nvSpPr>
      <xdr:spPr bwMode="auto">
        <a:xfrm>
          <a:off x="2447925" y="22278975"/>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5922"/>
    <xdr:sp macro="" textlink="">
      <xdr:nvSpPr>
        <xdr:cNvPr id="3299" name="TextBox 3">
          <a:extLst>
            <a:ext uri="{FF2B5EF4-FFF2-40B4-BE49-F238E27FC236}">
              <a16:creationId xmlns:a16="http://schemas.microsoft.com/office/drawing/2014/main" id="{F3484988-A434-44F9-A65C-DE2A41037968}"/>
            </a:ext>
          </a:extLst>
        </xdr:cNvPr>
        <xdr:cNvSpPr txBox="1">
          <a:spLocks noChangeArrowheads="1"/>
        </xdr:cNvSpPr>
      </xdr:nvSpPr>
      <xdr:spPr bwMode="auto">
        <a:xfrm>
          <a:off x="2447925"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5447"/>
    <xdr:sp macro="" textlink="">
      <xdr:nvSpPr>
        <xdr:cNvPr id="3300" name="TextBox 3">
          <a:extLst>
            <a:ext uri="{FF2B5EF4-FFF2-40B4-BE49-F238E27FC236}">
              <a16:creationId xmlns:a16="http://schemas.microsoft.com/office/drawing/2014/main" id="{331207AD-8852-492F-91BB-CEAA67AC9EF1}"/>
            </a:ext>
          </a:extLst>
        </xdr:cNvPr>
        <xdr:cNvSpPr txBox="1">
          <a:spLocks noChangeArrowheads="1"/>
        </xdr:cNvSpPr>
      </xdr:nvSpPr>
      <xdr:spPr bwMode="auto">
        <a:xfrm>
          <a:off x="2447925" y="22278975"/>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3547"/>
    <xdr:sp macro="" textlink="">
      <xdr:nvSpPr>
        <xdr:cNvPr id="3301" name="TextBox 3">
          <a:extLst>
            <a:ext uri="{FF2B5EF4-FFF2-40B4-BE49-F238E27FC236}">
              <a16:creationId xmlns:a16="http://schemas.microsoft.com/office/drawing/2014/main" id="{54482C3C-00DC-4DE8-A8B7-5DBCB40E49D5}"/>
            </a:ext>
          </a:extLst>
        </xdr:cNvPr>
        <xdr:cNvSpPr txBox="1">
          <a:spLocks noChangeArrowheads="1"/>
        </xdr:cNvSpPr>
      </xdr:nvSpPr>
      <xdr:spPr bwMode="auto">
        <a:xfrm>
          <a:off x="2447925" y="22278975"/>
          <a:ext cx="0" cy="463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302" name="TextBox 3">
          <a:extLst>
            <a:ext uri="{FF2B5EF4-FFF2-40B4-BE49-F238E27FC236}">
              <a16:creationId xmlns:a16="http://schemas.microsoft.com/office/drawing/2014/main" id="{BCF58D75-EA50-4D87-BE65-B75BC4308A02}"/>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5447"/>
    <xdr:sp macro="" textlink="">
      <xdr:nvSpPr>
        <xdr:cNvPr id="3303" name="TextBox 3">
          <a:extLst>
            <a:ext uri="{FF2B5EF4-FFF2-40B4-BE49-F238E27FC236}">
              <a16:creationId xmlns:a16="http://schemas.microsoft.com/office/drawing/2014/main" id="{B49BB8D6-D891-4C6D-B5E3-F8014B78FF91}"/>
            </a:ext>
          </a:extLst>
        </xdr:cNvPr>
        <xdr:cNvSpPr txBox="1">
          <a:spLocks noChangeArrowheads="1"/>
        </xdr:cNvSpPr>
      </xdr:nvSpPr>
      <xdr:spPr bwMode="auto">
        <a:xfrm>
          <a:off x="2447925" y="22278975"/>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5447"/>
    <xdr:sp macro="" textlink="">
      <xdr:nvSpPr>
        <xdr:cNvPr id="3304" name="TextBox 3">
          <a:extLst>
            <a:ext uri="{FF2B5EF4-FFF2-40B4-BE49-F238E27FC236}">
              <a16:creationId xmlns:a16="http://schemas.microsoft.com/office/drawing/2014/main" id="{0EA13968-768E-4D42-B5C5-09B99A8B57C7}"/>
            </a:ext>
          </a:extLst>
        </xdr:cNvPr>
        <xdr:cNvSpPr txBox="1">
          <a:spLocks noChangeArrowheads="1"/>
        </xdr:cNvSpPr>
      </xdr:nvSpPr>
      <xdr:spPr bwMode="auto">
        <a:xfrm>
          <a:off x="2447925" y="22278975"/>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4972"/>
    <xdr:sp macro="" textlink="">
      <xdr:nvSpPr>
        <xdr:cNvPr id="3305" name="TextBox 3">
          <a:extLst>
            <a:ext uri="{FF2B5EF4-FFF2-40B4-BE49-F238E27FC236}">
              <a16:creationId xmlns:a16="http://schemas.microsoft.com/office/drawing/2014/main" id="{FB24C47D-1FA4-4E07-94A6-322221D6DA97}"/>
            </a:ext>
          </a:extLst>
        </xdr:cNvPr>
        <xdr:cNvSpPr txBox="1">
          <a:spLocks noChangeArrowheads="1"/>
        </xdr:cNvSpPr>
      </xdr:nvSpPr>
      <xdr:spPr bwMode="auto">
        <a:xfrm>
          <a:off x="2447925"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4972"/>
    <xdr:sp macro="" textlink="">
      <xdr:nvSpPr>
        <xdr:cNvPr id="3306" name="TextBox 3">
          <a:extLst>
            <a:ext uri="{FF2B5EF4-FFF2-40B4-BE49-F238E27FC236}">
              <a16:creationId xmlns:a16="http://schemas.microsoft.com/office/drawing/2014/main" id="{D7D37E75-73A7-41C6-90BD-B0FCBD9ED290}"/>
            </a:ext>
          </a:extLst>
        </xdr:cNvPr>
        <xdr:cNvSpPr txBox="1">
          <a:spLocks noChangeArrowheads="1"/>
        </xdr:cNvSpPr>
      </xdr:nvSpPr>
      <xdr:spPr bwMode="auto">
        <a:xfrm>
          <a:off x="2447925"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307" name="TextBox 3">
          <a:extLst>
            <a:ext uri="{FF2B5EF4-FFF2-40B4-BE49-F238E27FC236}">
              <a16:creationId xmlns:a16="http://schemas.microsoft.com/office/drawing/2014/main" id="{D5BF8E8E-5654-4F96-85DC-BD1728F17E75}"/>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4972"/>
    <xdr:sp macro="" textlink="">
      <xdr:nvSpPr>
        <xdr:cNvPr id="3308" name="TextBox 3">
          <a:extLst>
            <a:ext uri="{FF2B5EF4-FFF2-40B4-BE49-F238E27FC236}">
              <a16:creationId xmlns:a16="http://schemas.microsoft.com/office/drawing/2014/main" id="{98C9A1F0-38C9-46C6-9858-44C3846E8D7C}"/>
            </a:ext>
          </a:extLst>
        </xdr:cNvPr>
        <xdr:cNvSpPr txBox="1">
          <a:spLocks noChangeArrowheads="1"/>
        </xdr:cNvSpPr>
      </xdr:nvSpPr>
      <xdr:spPr bwMode="auto">
        <a:xfrm>
          <a:off x="2447925"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309" name="TextBox 3">
          <a:extLst>
            <a:ext uri="{FF2B5EF4-FFF2-40B4-BE49-F238E27FC236}">
              <a16:creationId xmlns:a16="http://schemas.microsoft.com/office/drawing/2014/main" id="{6DEB2561-466E-4F4D-8AC4-A8E2FF2CAB9E}"/>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3547"/>
    <xdr:sp macro="" textlink="">
      <xdr:nvSpPr>
        <xdr:cNvPr id="3310" name="TextBox 3">
          <a:extLst>
            <a:ext uri="{FF2B5EF4-FFF2-40B4-BE49-F238E27FC236}">
              <a16:creationId xmlns:a16="http://schemas.microsoft.com/office/drawing/2014/main" id="{F26A6B29-5EA5-4312-BC09-ACC9A987C3F8}"/>
            </a:ext>
          </a:extLst>
        </xdr:cNvPr>
        <xdr:cNvSpPr txBox="1">
          <a:spLocks noChangeArrowheads="1"/>
        </xdr:cNvSpPr>
      </xdr:nvSpPr>
      <xdr:spPr bwMode="auto">
        <a:xfrm>
          <a:off x="2447925" y="22278975"/>
          <a:ext cx="0" cy="463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311" name="TextBox 3">
          <a:extLst>
            <a:ext uri="{FF2B5EF4-FFF2-40B4-BE49-F238E27FC236}">
              <a16:creationId xmlns:a16="http://schemas.microsoft.com/office/drawing/2014/main" id="{5E4A90B1-4D19-4795-968C-1C7582359CBA}"/>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312" name="TextBox 3">
          <a:extLst>
            <a:ext uri="{FF2B5EF4-FFF2-40B4-BE49-F238E27FC236}">
              <a16:creationId xmlns:a16="http://schemas.microsoft.com/office/drawing/2014/main" id="{33007C91-99F7-45BB-8F80-2FDE79EA187C}"/>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4022"/>
    <xdr:sp macro="" textlink="">
      <xdr:nvSpPr>
        <xdr:cNvPr id="3313" name="TextBox 3">
          <a:extLst>
            <a:ext uri="{FF2B5EF4-FFF2-40B4-BE49-F238E27FC236}">
              <a16:creationId xmlns:a16="http://schemas.microsoft.com/office/drawing/2014/main" id="{2AE2E575-E7E1-451A-9272-4D74E740DA9D}"/>
            </a:ext>
          </a:extLst>
        </xdr:cNvPr>
        <xdr:cNvSpPr txBox="1">
          <a:spLocks noChangeArrowheads="1"/>
        </xdr:cNvSpPr>
      </xdr:nvSpPr>
      <xdr:spPr bwMode="auto">
        <a:xfrm>
          <a:off x="2447925"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14" name="Text Box 22">
          <a:extLst>
            <a:ext uri="{FF2B5EF4-FFF2-40B4-BE49-F238E27FC236}">
              <a16:creationId xmlns:a16="http://schemas.microsoft.com/office/drawing/2014/main" id="{17D49AC9-2E5F-4888-ACEA-AFC2E746CE8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15" name="Text Box 23">
          <a:extLst>
            <a:ext uri="{FF2B5EF4-FFF2-40B4-BE49-F238E27FC236}">
              <a16:creationId xmlns:a16="http://schemas.microsoft.com/office/drawing/2014/main" id="{E78DAB38-186B-464D-B241-FB893094BB9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16" name="Text Box 24">
          <a:extLst>
            <a:ext uri="{FF2B5EF4-FFF2-40B4-BE49-F238E27FC236}">
              <a16:creationId xmlns:a16="http://schemas.microsoft.com/office/drawing/2014/main" id="{6DC59516-FAB6-4142-B7E5-BA8A2BFCA40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17" name="Text Box 25">
          <a:extLst>
            <a:ext uri="{FF2B5EF4-FFF2-40B4-BE49-F238E27FC236}">
              <a16:creationId xmlns:a16="http://schemas.microsoft.com/office/drawing/2014/main" id="{6AA6859E-2FE7-40EC-98FF-A91CE380F07C}"/>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18" name="Text Box 26">
          <a:extLst>
            <a:ext uri="{FF2B5EF4-FFF2-40B4-BE49-F238E27FC236}">
              <a16:creationId xmlns:a16="http://schemas.microsoft.com/office/drawing/2014/main" id="{B6D621D5-B2F3-42F7-BCF0-FC36B0A4573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19" name="Text Box 27">
          <a:extLst>
            <a:ext uri="{FF2B5EF4-FFF2-40B4-BE49-F238E27FC236}">
              <a16:creationId xmlns:a16="http://schemas.microsoft.com/office/drawing/2014/main" id="{A973BD66-7D77-46CD-AAAF-AB557378238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20" name="Text Box 28">
          <a:extLst>
            <a:ext uri="{FF2B5EF4-FFF2-40B4-BE49-F238E27FC236}">
              <a16:creationId xmlns:a16="http://schemas.microsoft.com/office/drawing/2014/main" id="{C71280DA-2DFC-47AC-9DB3-80E3779261F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21" name="Text Box 29">
          <a:extLst>
            <a:ext uri="{FF2B5EF4-FFF2-40B4-BE49-F238E27FC236}">
              <a16:creationId xmlns:a16="http://schemas.microsoft.com/office/drawing/2014/main" id="{7BF0601D-7CCE-4786-9058-FDDB7098CF75}"/>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22" name="Text Box 14">
          <a:extLst>
            <a:ext uri="{FF2B5EF4-FFF2-40B4-BE49-F238E27FC236}">
              <a16:creationId xmlns:a16="http://schemas.microsoft.com/office/drawing/2014/main" id="{7705E23B-1CBF-45F0-B3F2-47C59C9551A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23" name="Text Box 15">
          <a:extLst>
            <a:ext uri="{FF2B5EF4-FFF2-40B4-BE49-F238E27FC236}">
              <a16:creationId xmlns:a16="http://schemas.microsoft.com/office/drawing/2014/main" id="{731318DC-FC68-4EE1-841A-DF61FC1FD41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24" name="Text Box 16">
          <a:extLst>
            <a:ext uri="{FF2B5EF4-FFF2-40B4-BE49-F238E27FC236}">
              <a16:creationId xmlns:a16="http://schemas.microsoft.com/office/drawing/2014/main" id="{44563499-96BB-4ECB-B11B-B92B5A7394A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25" name="Text Box 17">
          <a:extLst>
            <a:ext uri="{FF2B5EF4-FFF2-40B4-BE49-F238E27FC236}">
              <a16:creationId xmlns:a16="http://schemas.microsoft.com/office/drawing/2014/main" id="{F3FE312F-DCD8-48E1-BF4E-5E12EA8FFC5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26" name="Text Box 18">
          <a:extLst>
            <a:ext uri="{FF2B5EF4-FFF2-40B4-BE49-F238E27FC236}">
              <a16:creationId xmlns:a16="http://schemas.microsoft.com/office/drawing/2014/main" id="{8AE3E117-9525-422E-AC8D-66C702FD12BC}"/>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27" name="Text Box 19">
          <a:extLst>
            <a:ext uri="{FF2B5EF4-FFF2-40B4-BE49-F238E27FC236}">
              <a16:creationId xmlns:a16="http://schemas.microsoft.com/office/drawing/2014/main" id="{7BA702FC-0A6B-498F-AE4B-2A78670852E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28" name="Text Box 20">
          <a:extLst>
            <a:ext uri="{FF2B5EF4-FFF2-40B4-BE49-F238E27FC236}">
              <a16:creationId xmlns:a16="http://schemas.microsoft.com/office/drawing/2014/main" id="{A496960C-DD6D-426A-BD49-17E77BA09369}"/>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29" name="Text Box 21">
          <a:extLst>
            <a:ext uri="{FF2B5EF4-FFF2-40B4-BE49-F238E27FC236}">
              <a16:creationId xmlns:a16="http://schemas.microsoft.com/office/drawing/2014/main" id="{0126E49B-843E-4E74-BBC3-004752951013}"/>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30" name="Text Box 14">
          <a:extLst>
            <a:ext uri="{FF2B5EF4-FFF2-40B4-BE49-F238E27FC236}">
              <a16:creationId xmlns:a16="http://schemas.microsoft.com/office/drawing/2014/main" id="{453EAEF3-41DE-4CAE-825D-C1B4F27A41EB}"/>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31" name="Text Box 15">
          <a:extLst>
            <a:ext uri="{FF2B5EF4-FFF2-40B4-BE49-F238E27FC236}">
              <a16:creationId xmlns:a16="http://schemas.microsoft.com/office/drawing/2014/main" id="{24BFE706-F064-4951-BA4F-4BB77B654C8C}"/>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32" name="Text Box 16">
          <a:extLst>
            <a:ext uri="{FF2B5EF4-FFF2-40B4-BE49-F238E27FC236}">
              <a16:creationId xmlns:a16="http://schemas.microsoft.com/office/drawing/2014/main" id="{E850EF0C-8B5E-406B-8F36-194C46FEA739}"/>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33" name="Text Box 17">
          <a:extLst>
            <a:ext uri="{FF2B5EF4-FFF2-40B4-BE49-F238E27FC236}">
              <a16:creationId xmlns:a16="http://schemas.microsoft.com/office/drawing/2014/main" id="{C184691F-426C-4CBE-81F0-C16AADCE893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34" name="Text Box 18">
          <a:extLst>
            <a:ext uri="{FF2B5EF4-FFF2-40B4-BE49-F238E27FC236}">
              <a16:creationId xmlns:a16="http://schemas.microsoft.com/office/drawing/2014/main" id="{95C075F2-0015-4C8B-9B12-E554D8A2033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35" name="Text Box 19">
          <a:extLst>
            <a:ext uri="{FF2B5EF4-FFF2-40B4-BE49-F238E27FC236}">
              <a16:creationId xmlns:a16="http://schemas.microsoft.com/office/drawing/2014/main" id="{7541790D-79F2-465E-9D2F-03EACEFCA6F5}"/>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36" name="Text Box 20">
          <a:extLst>
            <a:ext uri="{FF2B5EF4-FFF2-40B4-BE49-F238E27FC236}">
              <a16:creationId xmlns:a16="http://schemas.microsoft.com/office/drawing/2014/main" id="{94434B44-A43C-499C-8742-9484B4783B57}"/>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37" name="Text Box 21">
          <a:extLst>
            <a:ext uri="{FF2B5EF4-FFF2-40B4-BE49-F238E27FC236}">
              <a16:creationId xmlns:a16="http://schemas.microsoft.com/office/drawing/2014/main" id="{A985B22B-1680-414F-8027-36D83340964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38" name="Text Box 22">
          <a:extLst>
            <a:ext uri="{FF2B5EF4-FFF2-40B4-BE49-F238E27FC236}">
              <a16:creationId xmlns:a16="http://schemas.microsoft.com/office/drawing/2014/main" id="{1E6D3035-A14B-4434-A79D-753747A80A9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39" name="Text Box 23">
          <a:extLst>
            <a:ext uri="{FF2B5EF4-FFF2-40B4-BE49-F238E27FC236}">
              <a16:creationId xmlns:a16="http://schemas.microsoft.com/office/drawing/2014/main" id="{61028EF6-1889-4C74-8458-CBBC999AA2C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40" name="Text Box 24">
          <a:extLst>
            <a:ext uri="{FF2B5EF4-FFF2-40B4-BE49-F238E27FC236}">
              <a16:creationId xmlns:a16="http://schemas.microsoft.com/office/drawing/2014/main" id="{EBDBBDA5-12FF-41C9-90FE-DAD7D9D753A7}"/>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41" name="Text Box 25">
          <a:extLst>
            <a:ext uri="{FF2B5EF4-FFF2-40B4-BE49-F238E27FC236}">
              <a16:creationId xmlns:a16="http://schemas.microsoft.com/office/drawing/2014/main" id="{581072A4-FE26-4535-9F9E-492DF06BE66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42" name="Text Box 26">
          <a:extLst>
            <a:ext uri="{FF2B5EF4-FFF2-40B4-BE49-F238E27FC236}">
              <a16:creationId xmlns:a16="http://schemas.microsoft.com/office/drawing/2014/main" id="{40BBABEE-9102-44D1-A955-7160DAAD06FB}"/>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43" name="Text Box 27">
          <a:extLst>
            <a:ext uri="{FF2B5EF4-FFF2-40B4-BE49-F238E27FC236}">
              <a16:creationId xmlns:a16="http://schemas.microsoft.com/office/drawing/2014/main" id="{117E07F2-3D5D-4D5F-8E47-3786C628C6B9}"/>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44" name="Text Box 28">
          <a:extLst>
            <a:ext uri="{FF2B5EF4-FFF2-40B4-BE49-F238E27FC236}">
              <a16:creationId xmlns:a16="http://schemas.microsoft.com/office/drawing/2014/main" id="{A1F3CBA4-B3D0-48D5-8B5C-B2B3B7D9E7B0}"/>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45" name="Text Box 29">
          <a:extLst>
            <a:ext uri="{FF2B5EF4-FFF2-40B4-BE49-F238E27FC236}">
              <a16:creationId xmlns:a16="http://schemas.microsoft.com/office/drawing/2014/main" id="{FDEC945C-02E7-44B0-BE5C-8373DE472A2B}"/>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46" name="Text Box 14">
          <a:extLst>
            <a:ext uri="{FF2B5EF4-FFF2-40B4-BE49-F238E27FC236}">
              <a16:creationId xmlns:a16="http://schemas.microsoft.com/office/drawing/2014/main" id="{0C6E7857-3EBD-45CD-A283-7F6B191F31EB}"/>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47" name="Text Box 15">
          <a:extLst>
            <a:ext uri="{FF2B5EF4-FFF2-40B4-BE49-F238E27FC236}">
              <a16:creationId xmlns:a16="http://schemas.microsoft.com/office/drawing/2014/main" id="{D5797FC8-44F4-4552-A024-6D2EA6DB06A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48" name="Text Box 16">
          <a:extLst>
            <a:ext uri="{FF2B5EF4-FFF2-40B4-BE49-F238E27FC236}">
              <a16:creationId xmlns:a16="http://schemas.microsoft.com/office/drawing/2014/main" id="{6D2EAC6D-3C64-4AE4-9C2C-DFDE1B213BC0}"/>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49" name="Text Box 17">
          <a:extLst>
            <a:ext uri="{FF2B5EF4-FFF2-40B4-BE49-F238E27FC236}">
              <a16:creationId xmlns:a16="http://schemas.microsoft.com/office/drawing/2014/main" id="{5C9365A8-3388-430B-A853-48930376287C}"/>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50" name="Text Box 18">
          <a:extLst>
            <a:ext uri="{FF2B5EF4-FFF2-40B4-BE49-F238E27FC236}">
              <a16:creationId xmlns:a16="http://schemas.microsoft.com/office/drawing/2014/main" id="{0B3A75C5-3E4B-45C3-9716-D69B41F4639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51" name="Text Box 19">
          <a:extLst>
            <a:ext uri="{FF2B5EF4-FFF2-40B4-BE49-F238E27FC236}">
              <a16:creationId xmlns:a16="http://schemas.microsoft.com/office/drawing/2014/main" id="{DB1EB3B1-7E53-4C05-944E-C0057FC8841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52" name="Text Box 20">
          <a:extLst>
            <a:ext uri="{FF2B5EF4-FFF2-40B4-BE49-F238E27FC236}">
              <a16:creationId xmlns:a16="http://schemas.microsoft.com/office/drawing/2014/main" id="{5F92D08D-4EEB-4948-A224-A8FA7452686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53" name="Text Box 21">
          <a:extLst>
            <a:ext uri="{FF2B5EF4-FFF2-40B4-BE49-F238E27FC236}">
              <a16:creationId xmlns:a16="http://schemas.microsoft.com/office/drawing/2014/main" id="{5BB553CD-F341-4974-BA3F-E6C77500333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54" name="Text Box 14">
          <a:extLst>
            <a:ext uri="{FF2B5EF4-FFF2-40B4-BE49-F238E27FC236}">
              <a16:creationId xmlns:a16="http://schemas.microsoft.com/office/drawing/2014/main" id="{BA31D688-BFB6-4D7D-8895-954B6ABA373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55" name="Text Box 15">
          <a:extLst>
            <a:ext uri="{FF2B5EF4-FFF2-40B4-BE49-F238E27FC236}">
              <a16:creationId xmlns:a16="http://schemas.microsoft.com/office/drawing/2014/main" id="{FF83E224-E5CC-409C-A64F-32816EF596B9}"/>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56" name="Text Box 16">
          <a:extLst>
            <a:ext uri="{FF2B5EF4-FFF2-40B4-BE49-F238E27FC236}">
              <a16:creationId xmlns:a16="http://schemas.microsoft.com/office/drawing/2014/main" id="{17ABCFE4-9639-4DB5-88F2-19840ECF9BF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57" name="Text Box 17">
          <a:extLst>
            <a:ext uri="{FF2B5EF4-FFF2-40B4-BE49-F238E27FC236}">
              <a16:creationId xmlns:a16="http://schemas.microsoft.com/office/drawing/2014/main" id="{846607B8-0E55-434B-B035-A0BEA6D6AF0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58" name="Text Box 18">
          <a:extLst>
            <a:ext uri="{FF2B5EF4-FFF2-40B4-BE49-F238E27FC236}">
              <a16:creationId xmlns:a16="http://schemas.microsoft.com/office/drawing/2014/main" id="{6117C5F0-BB17-4220-9083-CD1A1DC05C9C}"/>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59" name="Text Box 19">
          <a:extLst>
            <a:ext uri="{FF2B5EF4-FFF2-40B4-BE49-F238E27FC236}">
              <a16:creationId xmlns:a16="http://schemas.microsoft.com/office/drawing/2014/main" id="{39A266A5-6BC8-4C5E-ADC6-AC56182B8ED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60" name="Text Box 20">
          <a:extLst>
            <a:ext uri="{FF2B5EF4-FFF2-40B4-BE49-F238E27FC236}">
              <a16:creationId xmlns:a16="http://schemas.microsoft.com/office/drawing/2014/main" id="{1BFEAE0E-4CA0-498A-8062-DC4F5B50B637}"/>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61" name="Text Box 21">
          <a:extLst>
            <a:ext uri="{FF2B5EF4-FFF2-40B4-BE49-F238E27FC236}">
              <a16:creationId xmlns:a16="http://schemas.microsoft.com/office/drawing/2014/main" id="{46DA2CDC-0397-4564-A116-A6054C4CBDF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62" name="Text Box 22">
          <a:extLst>
            <a:ext uri="{FF2B5EF4-FFF2-40B4-BE49-F238E27FC236}">
              <a16:creationId xmlns:a16="http://schemas.microsoft.com/office/drawing/2014/main" id="{36D15D67-788C-42AD-8F2E-85CDE0AEA32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63" name="Text Box 23">
          <a:extLst>
            <a:ext uri="{FF2B5EF4-FFF2-40B4-BE49-F238E27FC236}">
              <a16:creationId xmlns:a16="http://schemas.microsoft.com/office/drawing/2014/main" id="{E62661E3-A897-43D7-8145-DEC87DAE6B55}"/>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64" name="Text Box 24">
          <a:extLst>
            <a:ext uri="{FF2B5EF4-FFF2-40B4-BE49-F238E27FC236}">
              <a16:creationId xmlns:a16="http://schemas.microsoft.com/office/drawing/2014/main" id="{05081ED9-615B-4796-BA99-816FAA72340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65" name="Text Box 25">
          <a:extLst>
            <a:ext uri="{FF2B5EF4-FFF2-40B4-BE49-F238E27FC236}">
              <a16:creationId xmlns:a16="http://schemas.microsoft.com/office/drawing/2014/main" id="{B5367FED-CC17-4341-A809-9D3F1BA5118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66" name="Text Box 26">
          <a:extLst>
            <a:ext uri="{FF2B5EF4-FFF2-40B4-BE49-F238E27FC236}">
              <a16:creationId xmlns:a16="http://schemas.microsoft.com/office/drawing/2014/main" id="{D3FD8A15-85AA-43DA-8820-5244D111B8D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67" name="Text Box 27">
          <a:extLst>
            <a:ext uri="{FF2B5EF4-FFF2-40B4-BE49-F238E27FC236}">
              <a16:creationId xmlns:a16="http://schemas.microsoft.com/office/drawing/2014/main" id="{A06E7681-7185-4F9C-873A-A5610A1E09A9}"/>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68" name="Text Box 28">
          <a:extLst>
            <a:ext uri="{FF2B5EF4-FFF2-40B4-BE49-F238E27FC236}">
              <a16:creationId xmlns:a16="http://schemas.microsoft.com/office/drawing/2014/main" id="{CC3BE17E-0ABD-46B0-BA28-4B29DD4F59C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69" name="Text Box 29">
          <a:extLst>
            <a:ext uri="{FF2B5EF4-FFF2-40B4-BE49-F238E27FC236}">
              <a16:creationId xmlns:a16="http://schemas.microsoft.com/office/drawing/2014/main" id="{2E948515-389D-4F12-95E0-4C89CDDC8EAB}"/>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70" name="Text Box 14">
          <a:extLst>
            <a:ext uri="{FF2B5EF4-FFF2-40B4-BE49-F238E27FC236}">
              <a16:creationId xmlns:a16="http://schemas.microsoft.com/office/drawing/2014/main" id="{5F8AEEA8-AB00-4D19-A274-EAB515AA5BFF}"/>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71" name="Text Box 15">
          <a:extLst>
            <a:ext uri="{FF2B5EF4-FFF2-40B4-BE49-F238E27FC236}">
              <a16:creationId xmlns:a16="http://schemas.microsoft.com/office/drawing/2014/main" id="{6D7A287A-BFA1-4CC4-ADE6-2193D8E7CFD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72" name="Text Box 16">
          <a:extLst>
            <a:ext uri="{FF2B5EF4-FFF2-40B4-BE49-F238E27FC236}">
              <a16:creationId xmlns:a16="http://schemas.microsoft.com/office/drawing/2014/main" id="{9F65542C-70E4-4579-9A24-2D0C2D51F2A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73" name="Text Box 17">
          <a:extLst>
            <a:ext uri="{FF2B5EF4-FFF2-40B4-BE49-F238E27FC236}">
              <a16:creationId xmlns:a16="http://schemas.microsoft.com/office/drawing/2014/main" id="{61B5AD0A-DA9D-45DE-8964-982C385E85B7}"/>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74" name="Text Box 18">
          <a:extLst>
            <a:ext uri="{FF2B5EF4-FFF2-40B4-BE49-F238E27FC236}">
              <a16:creationId xmlns:a16="http://schemas.microsoft.com/office/drawing/2014/main" id="{F6F49F67-1548-4394-888A-29E34C514E7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75" name="Text Box 19">
          <a:extLst>
            <a:ext uri="{FF2B5EF4-FFF2-40B4-BE49-F238E27FC236}">
              <a16:creationId xmlns:a16="http://schemas.microsoft.com/office/drawing/2014/main" id="{6D4457E8-620A-4C26-BF17-79B92CE7D4A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76" name="Text Box 20">
          <a:extLst>
            <a:ext uri="{FF2B5EF4-FFF2-40B4-BE49-F238E27FC236}">
              <a16:creationId xmlns:a16="http://schemas.microsoft.com/office/drawing/2014/main" id="{A4F7767D-F629-44B2-A416-E3B6D457C71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77" name="Text Box 21">
          <a:extLst>
            <a:ext uri="{FF2B5EF4-FFF2-40B4-BE49-F238E27FC236}">
              <a16:creationId xmlns:a16="http://schemas.microsoft.com/office/drawing/2014/main" id="{EC28FE96-40EB-415F-9E52-E0423FC3120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78" name="Text Box 14">
          <a:extLst>
            <a:ext uri="{FF2B5EF4-FFF2-40B4-BE49-F238E27FC236}">
              <a16:creationId xmlns:a16="http://schemas.microsoft.com/office/drawing/2014/main" id="{05B9F90E-C165-451C-9075-2A23D15F93F5}"/>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79" name="Text Box 15">
          <a:extLst>
            <a:ext uri="{FF2B5EF4-FFF2-40B4-BE49-F238E27FC236}">
              <a16:creationId xmlns:a16="http://schemas.microsoft.com/office/drawing/2014/main" id="{35F115CC-C8C2-4002-8873-42FEEB53BE4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80" name="Text Box 16">
          <a:extLst>
            <a:ext uri="{FF2B5EF4-FFF2-40B4-BE49-F238E27FC236}">
              <a16:creationId xmlns:a16="http://schemas.microsoft.com/office/drawing/2014/main" id="{3D5D25B4-52B6-498C-8E9A-6C7149D868A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81" name="Text Box 17">
          <a:extLst>
            <a:ext uri="{FF2B5EF4-FFF2-40B4-BE49-F238E27FC236}">
              <a16:creationId xmlns:a16="http://schemas.microsoft.com/office/drawing/2014/main" id="{4ADC593E-18FF-4069-BCC6-25B703BF9EC0}"/>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82" name="Text Box 18">
          <a:extLst>
            <a:ext uri="{FF2B5EF4-FFF2-40B4-BE49-F238E27FC236}">
              <a16:creationId xmlns:a16="http://schemas.microsoft.com/office/drawing/2014/main" id="{43491BCA-4587-471D-9442-466919D13A5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83" name="Text Box 19">
          <a:extLst>
            <a:ext uri="{FF2B5EF4-FFF2-40B4-BE49-F238E27FC236}">
              <a16:creationId xmlns:a16="http://schemas.microsoft.com/office/drawing/2014/main" id="{982F6320-4E3D-463B-982B-1DBBFEDB3F3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84" name="Text Box 20">
          <a:extLst>
            <a:ext uri="{FF2B5EF4-FFF2-40B4-BE49-F238E27FC236}">
              <a16:creationId xmlns:a16="http://schemas.microsoft.com/office/drawing/2014/main" id="{4481DEC3-809D-4979-AAA2-93BE685C54BC}"/>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85" name="Text Box 21">
          <a:extLst>
            <a:ext uri="{FF2B5EF4-FFF2-40B4-BE49-F238E27FC236}">
              <a16:creationId xmlns:a16="http://schemas.microsoft.com/office/drawing/2014/main" id="{BB0E2CBE-5DC4-48E8-A45A-D12AED13E1CB}"/>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86" name="Text Box 22">
          <a:extLst>
            <a:ext uri="{FF2B5EF4-FFF2-40B4-BE49-F238E27FC236}">
              <a16:creationId xmlns:a16="http://schemas.microsoft.com/office/drawing/2014/main" id="{5C021723-D35C-42C1-9FFC-1BBBDB92D73C}"/>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87" name="Text Box 23">
          <a:extLst>
            <a:ext uri="{FF2B5EF4-FFF2-40B4-BE49-F238E27FC236}">
              <a16:creationId xmlns:a16="http://schemas.microsoft.com/office/drawing/2014/main" id="{888721B6-A6B4-4908-BE2C-36BA72D838AC}"/>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88" name="Text Box 24">
          <a:extLst>
            <a:ext uri="{FF2B5EF4-FFF2-40B4-BE49-F238E27FC236}">
              <a16:creationId xmlns:a16="http://schemas.microsoft.com/office/drawing/2014/main" id="{99FD931E-6C91-4451-AAFE-31E30504407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89" name="Text Box 25">
          <a:extLst>
            <a:ext uri="{FF2B5EF4-FFF2-40B4-BE49-F238E27FC236}">
              <a16:creationId xmlns:a16="http://schemas.microsoft.com/office/drawing/2014/main" id="{5CB514C3-713E-49D2-A3C1-3ACC1AC0BB4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90" name="Text Box 26">
          <a:extLst>
            <a:ext uri="{FF2B5EF4-FFF2-40B4-BE49-F238E27FC236}">
              <a16:creationId xmlns:a16="http://schemas.microsoft.com/office/drawing/2014/main" id="{BAE6121A-D937-46DA-940F-922D7E2F0879}"/>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91" name="Text Box 27">
          <a:extLst>
            <a:ext uri="{FF2B5EF4-FFF2-40B4-BE49-F238E27FC236}">
              <a16:creationId xmlns:a16="http://schemas.microsoft.com/office/drawing/2014/main" id="{BA8A3EEB-8337-4294-A660-962E16E27BA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92" name="Text Box 28">
          <a:extLst>
            <a:ext uri="{FF2B5EF4-FFF2-40B4-BE49-F238E27FC236}">
              <a16:creationId xmlns:a16="http://schemas.microsoft.com/office/drawing/2014/main" id="{04F401BB-E61C-4096-9F1D-A891CF23FB5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93" name="Text Box 29">
          <a:extLst>
            <a:ext uri="{FF2B5EF4-FFF2-40B4-BE49-F238E27FC236}">
              <a16:creationId xmlns:a16="http://schemas.microsoft.com/office/drawing/2014/main" id="{61F0433F-6336-429F-AA1B-4CC4C36E6E47}"/>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94" name="Text Box 14">
          <a:extLst>
            <a:ext uri="{FF2B5EF4-FFF2-40B4-BE49-F238E27FC236}">
              <a16:creationId xmlns:a16="http://schemas.microsoft.com/office/drawing/2014/main" id="{BBAAE105-78A7-45F5-AAEF-555696EDA1E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95" name="Text Box 15">
          <a:extLst>
            <a:ext uri="{FF2B5EF4-FFF2-40B4-BE49-F238E27FC236}">
              <a16:creationId xmlns:a16="http://schemas.microsoft.com/office/drawing/2014/main" id="{4827FFE6-2464-481E-8893-C7BC7CA03CCB}"/>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96" name="Text Box 16">
          <a:extLst>
            <a:ext uri="{FF2B5EF4-FFF2-40B4-BE49-F238E27FC236}">
              <a16:creationId xmlns:a16="http://schemas.microsoft.com/office/drawing/2014/main" id="{7DE52D07-0988-4D3B-930F-BC5375C0AD2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97" name="Text Box 17">
          <a:extLst>
            <a:ext uri="{FF2B5EF4-FFF2-40B4-BE49-F238E27FC236}">
              <a16:creationId xmlns:a16="http://schemas.microsoft.com/office/drawing/2014/main" id="{8C86F8D3-37E4-4C4D-ACD7-20F51D6E0F4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98" name="Text Box 18">
          <a:extLst>
            <a:ext uri="{FF2B5EF4-FFF2-40B4-BE49-F238E27FC236}">
              <a16:creationId xmlns:a16="http://schemas.microsoft.com/office/drawing/2014/main" id="{05790AC1-EA68-4B66-B576-E91FA474B9B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399" name="Text Box 19">
          <a:extLst>
            <a:ext uri="{FF2B5EF4-FFF2-40B4-BE49-F238E27FC236}">
              <a16:creationId xmlns:a16="http://schemas.microsoft.com/office/drawing/2014/main" id="{C877C8EC-51A7-4794-BCA0-1E152512A1EF}"/>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00" name="Text Box 20">
          <a:extLst>
            <a:ext uri="{FF2B5EF4-FFF2-40B4-BE49-F238E27FC236}">
              <a16:creationId xmlns:a16="http://schemas.microsoft.com/office/drawing/2014/main" id="{3519AC4B-70E5-4AC7-9958-267D7028CA1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01" name="Text Box 21">
          <a:extLst>
            <a:ext uri="{FF2B5EF4-FFF2-40B4-BE49-F238E27FC236}">
              <a16:creationId xmlns:a16="http://schemas.microsoft.com/office/drawing/2014/main" id="{45BE3DF4-03B1-4906-9239-CA4F52BB605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02" name="Text Box 14">
          <a:extLst>
            <a:ext uri="{FF2B5EF4-FFF2-40B4-BE49-F238E27FC236}">
              <a16:creationId xmlns:a16="http://schemas.microsoft.com/office/drawing/2014/main" id="{AD7797D0-5F96-4365-A551-16D410AB265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03" name="Text Box 15">
          <a:extLst>
            <a:ext uri="{FF2B5EF4-FFF2-40B4-BE49-F238E27FC236}">
              <a16:creationId xmlns:a16="http://schemas.microsoft.com/office/drawing/2014/main" id="{47468EF4-4093-4B32-9496-5261C6726B3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04" name="Text Box 16">
          <a:extLst>
            <a:ext uri="{FF2B5EF4-FFF2-40B4-BE49-F238E27FC236}">
              <a16:creationId xmlns:a16="http://schemas.microsoft.com/office/drawing/2014/main" id="{1C526C74-1672-43BA-A09F-226492AE486F}"/>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05" name="Text Box 17">
          <a:extLst>
            <a:ext uri="{FF2B5EF4-FFF2-40B4-BE49-F238E27FC236}">
              <a16:creationId xmlns:a16="http://schemas.microsoft.com/office/drawing/2014/main" id="{6378286E-8917-4BF0-ABC8-123E2A86F1E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06" name="Text Box 18">
          <a:extLst>
            <a:ext uri="{FF2B5EF4-FFF2-40B4-BE49-F238E27FC236}">
              <a16:creationId xmlns:a16="http://schemas.microsoft.com/office/drawing/2014/main" id="{A9A786E3-1BF0-4CFE-B809-AF105B611919}"/>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07" name="Text Box 19">
          <a:extLst>
            <a:ext uri="{FF2B5EF4-FFF2-40B4-BE49-F238E27FC236}">
              <a16:creationId xmlns:a16="http://schemas.microsoft.com/office/drawing/2014/main" id="{CE6C92D3-21A8-4EBF-B93C-4610D3AE3FE3}"/>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08" name="Text Box 20">
          <a:extLst>
            <a:ext uri="{FF2B5EF4-FFF2-40B4-BE49-F238E27FC236}">
              <a16:creationId xmlns:a16="http://schemas.microsoft.com/office/drawing/2014/main" id="{9AFAC645-78BC-4E0D-9533-41D31B2A7D13}"/>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09" name="Text Box 21">
          <a:extLst>
            <a:ext uri="{FF2B5EF4-FFF2-40B4-BE49-F238E27FC236}">
              <a16:creationId xmlns:a16="http://schemas.microsoft.com/office/drawing/2014/main" id="{135093B8-5E2C-4706-93D4-1431A09D563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10" name="Text Box 22">
          <a:extLst>
            <a:ext uri="{FF2B5EF4-FFF2-40B4-BE49-F238E27FC236}">
              <a16:creationId xmlns:a16="http://schemas.microsoft.com/office/drawing/2014/main" id="{F938A5A9-0FB4-48FB-A167-D70ABDAF6B3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11" name="Text Box 23">
          <a:extLst>
            <a:ext uri="{FF2B5EF4-FFF2-40B4-BE49-F238E27FC236}">
              <a16:creationId xmlns:a16="http://schemas.microsoft.com/office/drawing/2014/main" id="{A9E8A1D9-7048-470E-A6EC-F465831A9A85}"/>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12" name="Text Box 24">
          <a:extLst>
            <a:ext uri="{FF2B5EF4-FFF2-40B4-BE49-F238E27FC236}">
              <a16:creationId xmlns:a16="http://schemas.microsoft.com/office/drawing/2014/main" id="{37AED237-9D8F-466E-BE41-1A88988550E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13" name="Text Box 25">
          <a:extLst>
            <a:ext uri="{FF2B5EF4-FFF2-40B4-BE49-F238E27FC236}">
              <a16:creationId xmlns:a16="http://schemas.microsoft.com/office/drawing/2014/main" id="{9AFE659D-5A86-4430-A82D-5A7FA7401695}"/>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14" name="Text Box 26">
          <a:extLst>
            <a:ext uri="{FF2B5EF4-FFF2-40B4-BE49-F238E27FC236}">
              <a16:creationId xmlns:a16="http://schemas.microsoft.com/office/drawing/2014/main" id="{788E9B36-5D7C-4A75-8566-ED6909059BDC}"/>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15" name="Text Box 27">
          <a:extLst>
            <a:ext uri="{FF2B5EF4-FFF2-40B4-BE49-F238E27FC236}">
              <a16:creationId xmlns:a16="http://schemas.microsoft.com/office/drawing/2014/main" id="{186C9EBA-7792-4982-B8D2-EB0C2AF5C5F0}"/>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16" name="Text Box 28">
          <a:extLst>
            <a:ext uri="{FF2B5EF4-FFF2-40B4-BE49-F238E27FC236}">
              <a16:creationId xmlns:a16="http://schemas.microsoft.com/office/drawing/2014/main" id="{BAF50125-A97F-442B-9C3D-9AF1903F872F}"/>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17" name="Text Box 29">
          <a:extLst>
            <a:ext uri="{FF2B5EF4-FFF2-40B4-BE49-F238E27FC236}">
              <a16:creationId xmlns:a16="http://schemas.microsoft.com/office/drawing/2014/main" id="{6759B499-8012-41EF-9F16-D4DDF81781D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18" name="Text Box 14">
          <a:extLst>
            <a:ext uri="{FF2B5EF4-FFF2-40B4-BE49-F238E27FC236}">
              <a16:creationId xmlns:a16="http://schemas.microsoft.com/office/drawing/2014/main" id="{8FF8AE4E-14C8-4A4B-AB37-8A6AB85D013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19" name="Text Box 15">
          <a:extLst>
            <a:ext uri="{FF2B5EF4-FFF2-40B4-BE49-F238E27FC236}">
              <a16:creationId xmlns:a16="http://schemas.microsoft.com/office/drawing/2014/main" id="{DC6E8E0A-AD6B-4EE3-B523-616DC23BCE7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20" name="Text Box 16">
          <a:extLst>
            <a:ext uri="{FF2B5EF4-FFF2-40B4-BE49-F238E27FC236}">
              <a16:creationId xmlns:a16="http://schemas.microsoft.com/office/drawing/2014/main" id="{EB9FD90D-B3F4-4F4F-A45C-D1D455AF563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21" name="Text Box 17">
          <a:extLst>
            <a:ext uri="{FF2B5EF4-FFF2-40B4-BE49-F238E27FC236}">
              <a16:creationId xmlns:a16="http://schemas.microsoft.com/office/drawing/2014/main" id="{870787B7-25E6-4AA3-9C8B-0996E4BB908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22" name="Text Box 18">
          <a:extLst>
            <a:ext uri="{FF2B5EF4-FFF2-40B4-BE49-F238E27FC236}">
              <a16:creationId xmlns:a16="http://schemas.microsoft.com/office/drawing/2014/main" id="{CCBD1B2F-C366-459D-9292-3C273E5F9977}"/>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23" name="Text Box 19">
          <a:extLst>
            <a:ext uri="{FF2B5EF4-FFF2-40B4-BE49-F238E27FC236}">
              <a16:creationId xmlns:a16="http://schemas.microsoft.com/office/drawing/2014/main" id="{BA868257-C1A8-45F3-9170-2DC159802D1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24" name="Text Box 20">
          <a:extLst>
            <a:ext uri="{FF2B5EF4-FFF2-40B4-BE49-F238E27FC236}">
              <a16:creationId xmlns:a16="http://schemas.microsoft.com/office/drawing/2014/main" id="{A0B12126-88F2-4218-BB8B-C2DAE4C79EBF}"/>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25" name="Text Box 21">
          <a:extLst>
            <a:ext uri="{FF2B5EF4-FFF2-40B4-BE49-F238E27FC236}">
              <a16:creationId xmlns:a16="http://schemas.microsoft.com/office/drawing/2014/main" id="{992EBE1F-7557-4715-A111-4153C3C6D29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26" name="Text Box 14">
          <a:extLst>
            <a:ext uri="{FF2B5EF4-FFF2-40B4-BE49-F238E27FC236}">
              <a16:creationId xmlns:a16="http://schemas.microsoft.com/office/drawing/2014/main" id="{AB735DAE-E346-44D7-B3DA-153782ED104F}"/>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27" name="Text Box 15">
          <a:extLst>
            <a:ext uri="{FF2B5EF4-FFF2-40B4-BE49-F238E27FC236}">
              <a16:creationId xmlns:a16="http://schemas.microsoft.com/office/drawing/2014/main" id="{4B889E3C-8E0F-4422-94FA-0CB88D08F807}"/>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28" name="Text Box 16">
          <a:extLst>
            <a:ext uri="{FF2B5EF4-FFF2-40B4-BE49-F238E27FC236}">
              <a16:creationId xmlns:a16="http://schemas.microsoft.com/office/drawing/2014/main" id="{7CCF4837-254B-4EAE-B3B3-23E624FCCEA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29" name="Text Box 17">
          <a:extLst>
            <a:ext uri="{FF2B5EF4-FFF2-40B4-BE49-F238E27FC236}">
              <a16:creationId xmlns:a16="http://schemas.microsoft.com/office/drawing/2014/main" id="{01802FD2-1523-4900-B6FD-42B94C3B726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30" name="Text Box 18">
          <a:extLst>
            <a:ext uri="{FF2B5EF4-FFF2-40B4-BE49-F238E27FC236}">
              <a16:creationId xmlns:a16="http://schemas.microsoft.com/office/drawing/2014/main" id="{F15787E1-2ED2-45D6-9BFE-4B0C8885F98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31" name="Text Box 19">
          <a:extLst>
            <a:ext uri="{FF2B5EF4-FFF2-40B4-BE49-F238E27FC236}">
              <a16:creationId xmlns:a16="http://schemas.microsoft.com/office/drawing/2014/main" id="{64C9DEA2-2DC2-4E5E-A293-4DF896F6B11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32" name="Text Box 20">
          <a:extLst>
            <a:ext uri="{FF2B5EF4-FFF2-40B4-BE49-F238E27FC236}">
              <a16:creationId xmlns:a16="http://schemas.microsoft.com/office/drawing/2014/main" id="{2BD72BBE-D70F-48C8-8D92-F7929D09F97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33" name="Text Box 21">
          <a:extLst>
            <a:ext uri="{FF2B5EF4-FFF2-40B4-BE49-F238E27FC236}">
              <a16:creationId xmlns:a16="http://schemas.microsoft.com/office/drawing/2014/main" id="{FC36132D-E902-4F57-BC95-0C619EFD53D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34" name="Text Box 22">
          <a:extLst>
            <a:ext uri="{FF2B5EF4-FFF2-40B4-BE49-F238E27FC236}">
              <a16:creationId xmlns:a16="http://schemas.microsoft.com/office/drawing/2014/main" id="{8796A624-18EA-45E1-A5C8-F3B92E6768EC}"/>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35" name="Text Box 23">
          <a:extLst>
            <a:ext uri="{FF2B5EF4-FFF2-40B4-BE49-F238E27FC236}">
              <a16:creationId xmlns:a16="http://schemas.microsoft.com/office/drawing/2014/main" id="{B4005E3A-B6A9-407E-9CA7-FF03DFB5A9B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36" name="Text Box 24">
          <a:extLst>
            <a:ext uri="{FF2B5EF4-FFF2-40B4-BE49-F238E27FC236}">
              <a16:creationId xmlns:a16="http://schemas.microsoft.com/office/drawing/2014/main" id="{EBBEA86B-3E65-4108-A524-A92C77DA8F7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37" name="Text Box 25">
          <a:extLst>
            <a:ext uri="{FF2B5EF4-FFF2-40B4-BE49-F238E27FC236}">
              <a16:creationId xmlns:a16="http://schemas.microsoft.com/office/drawing/2014/main" id="{07165B0D-CE6D-42C0-B033-2F0DB5095CC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38" name="Text Box 26">
          <a:extLst>
            <a:ext uri="{FF2B5EF4-FFF2-40B4-BE49-F238E27FC236}">
              <a16:creationId xmlns:a16="http://schemas.microsoft.com/office/drawing/2014/main" id="{EA51924D-C41A-44A5-BDB9-A19E94BB408C}"/>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39" name="Text Box 27">
          <a:extLst>
            <a:ext uri="{FF2B5EF4-FFF2-40B4-BE49-F238E27FC236}">
              <a16:creationId xmlns:a16="http://schemas.microsoft.com/office/drawing/2014/main" id="{69664995-527B-4596-83EB-4458BE32A637}"/>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40" name="Text Box 28">
          <a:extLst>
            <a:ext uri="{FF2B5EF4-FFF2-40B4-BE49-F238E27FC236}">
              <a16:creationId xmlns:a16="http://schemas.microsoft.com/office/drawing/2014/main" id="{8C22185B-4B63-4F2F-9E83-AB83C949BDEF}"/>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41" name="Text Box 29">
          <a:extLst>
            <a:ext uri="{FF2B5EF4-FFF2-40B4-BE49-F238E27FC236}">
              <a16:creationId xmlns:a16="http://schemas.microsoft.com/office/drawing/2014/main" id="{729A8E5A-883D-417E-8035-C0B4D01152DC}"/>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42" name="Text Box 14">
          <a:extLst>
            <a:ext uri="{FF2B5EF4-FFF2-40B4-BE49-F238E27FC236}">
              <a16:creationId xmlns:a16="http://schemas.microsoft.com/office/drawing/2014/main" id="{F7677A50-BEC7-4BFE-B0CC-EC9DBFC389C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43" name="Text Box 15">
          <a:extLst>
            <a:ext uri="{FF2B5EF4-FFF2-40B4-BE49-F238E27FC236}">
              <a16:creationId xmlns:a16="http://schemas.microsoft.com/office/drawing/2014/main" id="{58A06FB7-B7C8-4D07-99FB-6DD6DEB516A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44" name="Text Box 16">
          <a:extLst>
            <a:ext uri="{FF2B5EF4-FFF2-40B4-BE49-F238E27FC236}">
              <a16:creationId xmlns:a16="http://schemas.microsoft.com/office/drawing/2014/main" id="{4C4B35F1-CE97-47E0-AA27-27DB7629DFF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45" name="Text Box 17">
          <a:extLst>
            <a:ext uri="{FF2B5EF4-FFF2-40B4-BE49-F238E27FC236}">
              <a16:creationId xmlns:a16="http://schemas.microsoft.com/office/drawing/2014/main" id="{F9975CA7-CEF7-4515-9ECA-42BEA29A2D9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46" name="Text Box 18">
          <a:extLst>
            <a:ext uri="{FF2B5EF4-FFF2-40B4-BE49-F238E27FC236}">
              <a16:creationId xmlns:a16="http://schemas.microsoft.com/office/drawing/2014/main" id="{0D0FA2D6-A862-4AA8-A2E4-4F8DF7A49535}"/>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47" name="Text Box 19">
          <a:extLst>
            <a:ext uri="{FF2B5EF4-FFF2-40B4-BE49-F238E27FC236}">
              <a16:creationId xmlns:a16="http://schemas.microsoft.com/office/drawing/2014/main" id="{2C032DDC-88A1-4D35-A609-1F2D92631B89}"/>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48" name="Text Box 20">
          <a:extLst>
            <a:ext uri="{FF2B5EF4-FFF2-40B4-BE49-F238E27FC236}">
              <a16:creationId xmlns:a16="http://schemas.microsoft.com/office/drawing/2014/main" id="{B6E457B3-2990-4FFF-8FE3-24DC62ED063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49" name="Text Box 21">
          <a:extLst>
            <a:ext uri="{FF2B5EF4-FFF2-40B4-BE49-F238E27FC236}">
              <a16:creationId xmlns:a16="http://schemas.microsoft.com/office/drawing/2014/main" id="{AD579A37-0AD0-4DDD-895B-66FAA7E4F1F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50" name="Text Box 14">
          <a:extLst>
            <a:ext uri="{FF2B5EF4-FFF2-40B4-BE49-F238E27FC236}">
              <a16:creationId xmlns:a16="http://schemas.microsoft.com/office/drawing/2014/main" id="{52737857-AAD2-4CF2-B598-684A1C5F682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51" name="Text Box 15">
          <a:extLst>
            <a:ext uri="{FF2B5EF4-FFF2-40B4-BE49-F238E27FC236}">
              <a16:creationId xmlns:a16="http://schemas.microsoft.com/office/drawing/2014/main" id="{D868DC3A-FEC2-45E9-8785-64BC4D8CB8C7}"/>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52" name="Text Box 16">
          <a:extLst>
            <a:ext uri="{FF2B5EF4-FFF2-40B4-BE49-F238E27FC236}">
              <a16:creationId xmlns:a16="http://schemas.microsoft.com/office/drawing/2014/main" id="{5A780006-B7C2-41EE-A2CA-3ED8920C7E6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53" name="Text Box 17">
          <a:extLst>
            <a:ext uri="{FF2B5EF4-FFF2-40B4-BE49-F238E27FC236}">
              <a16:creationId xmlns:a16="http://schemas.microsoft.com/office/drawing/2014/main" id="{63F59CE5-EA0A-4394-8297-48B5523177F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54" name="Text Box 18">
          <a:extLst>
            <a:ext uri="{FF2B5EF4-FFF2-40B4-BE49-F238E27FC236}">
              <a16:creationId xmlns:a16="http://schemas.microsoft.com/office/drawing/2014/main" id="{5CCAF011-9555-4D23-A138-8D9BCDA807FC}"/>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55" name="Text Box 19">
          <a:extLst>
            <a:ext uri="{FF2B5EF4-FFF2-40B4-BE49-F238E27FC236}">
              <a16:creationId xmlns:a16="http://schemas.microsoft.com/office/drawing/2014/main" id="{9CFC8CBD-4841-47A5-9972-ED493C690E5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56" name="Text Box 20">
          <a:extLst>
            <a:ext uri="{FF2B5EF4-FFF2-40B4-BE49-F238E27FC236}">
              <a16:creationId xmlns:a16="http://schemas.microsoft.com/office/drawing/2014/main" id="{A322E617-AE32-4FC8-A783-687606379E6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457" name="Text Box 21">
          <a:extLst>
            <a:ext uri="{FF2B5EF4-FFF2-40B4-BE49-F238E27FC236}">
              <a16:creationId xmlns:a16="http://schemas.microsoft.com/office/drawing/2014/main" id="{81E817E9-CC97-4988-BAE6-761D487B3F65}"/>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0522"/>
    <xdr:sp macro="" textlink="">
      <xdr:nvSpPr>
        <xdr:cNvPr id="3458" name="TextBox 3">
          <a:extLst>
            <a:ext uri="{FF2B5EF4-FFF2-40B4-BE49-F238E27FC236}">
              <a16:creationId xmlns:a16="http://schemas.microsoft.com/office/drawing/2014/main" id="{19A4C1C7-E9BB-40BA-8B6C-045F16B31549}"/>
            </a:ext>
          </a:extLst>
        </xdr:cNvPr>
        <xdr:cNvSpPr txBox="1">
          <a:spLocks noChangeArrowheads="1"/>
        </xdr:cNvSpPr>
      </xdr:nvSpPr>
      <xdr:spPr bwMode="auto">
        <a:xfrm>
          <a:off x="2447925"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0047"/>
    <xdr:sp macro="" textlink="">
      <xdr:nvSpPr>
        <xdr:cNvPr id="3459" name="TextBox 3">
          <a:extLst>
            <a:ext uri="{FF2B5EF4-FFF2-40B4-BE49-F238E27FC236}">
              <a16:creationId xmlns:a16="http://schemas.microsoft.com/office/drawing/2014/main" id="{09E37617-9987-40F3-A977-7803DDE7D0DD}"/>
            </a:ext>
          </a:extLst>
        </xdr:cNvPr>
        <xdr:cNvSpPr txBox="1">
          <a:spLocks noChangeArrowheads="1"/>
        </xdr:cNvSpPr>
      </xdr:nvSpPr>
      <xdr:spPr bwMode="auto">
        <a:xfrm>
          <a:off x="2447925" y="22278975"/>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0522"/>
    <xdr:sp macro="" textlink="">
      <xdr:nvSpPr>
        <xdr:cNvPr id="3460" name="TextBox 3">
          <a:extLst>
            <a:ext uri="{FF2B5EF4-FFF2-40B4-BE49-F238E27FC236}">
              <a16:creationId xmlns:a16="http://schemas.microsoft.com/office/drawing/2014/main" id="{911093A5-1E38-4D7B-9822-55B504F0BBC8}"/>
            </a:ext>
          </a:extLst>
        </xdr:cNvPr>
        <xdr:cNvSpPr txBox="1">
          <a:spLocks noChangeArrowheads="1"/>
        </xdr:cNvSpPr>
      </xdr:nvSpPr>
      <xdr:spPr bwMode="auto">
        <a:xfrm>
          <a:off x="2447925"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0047"/>
    <xdr:sp macro="" textlink="">
      <xdr:nvSpPr>
        <xdr:cNvPr id="3461" name="TextBox 3">
          <a:extLst>
            <a:ext uri="{FF2B5EF4-FFF2-40B4-BE49-F238E27FC236}">
              <a16:creationId xmlns:a16="http://schemas.microsoft.com/office/drawing/2014/main" id="{78F5E146-7223-43E2-9CA0-53450E8C05C5}"/>
            </a:ext>
          </a:extLst>
        </xdr:cNvPr>
        <xdr:cNvSpPr txBox="1">
          <a:spLocks noChangeArrowheads="1"/>
        </xdr:cNvSpPr>
      </xdr:nvSpPr>
      <xdr:spPr bwMode="auto">
        <a:xfrm>
          <a:off x="2447925" y="22278975"/>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8147"/>
    <xdr:sp macro="" textlink="">
      <xdr:nvSpPr>
        <xdr:cNvPr id="3462" name="TextBox 3">
          <a:extLst>
            <a:ext uri="{FF2B5EF4-FFF2-40B4-BE49-F238E27FC236}">
              <a16:creationId xmlns:a16="http://schemas.microsoft.com/office/drawing/2014/main" id="{44BC5132-B7E8-4EE2-ACF1-BA7AF1747400}"/>
            </a:ext>
          </a:extLst>
        </xdr:cNvPr>
        <xdr:cNvSpPr txBox="1">
          <a:spLocks noChangeArrowheads="1"/>
        </xdr:cNvSpPr>
      </xdr:nvSpPr>
      <xdr:spPr bwMode="auto">
        <a:xfrm>
          <a:off x="2447925" y="22278975"/>
          <a:ext cx="0" cy="43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9097"/>
    <xdr:sp macro="" textlink="">
      <xdr:nvSpPr>
        <xdr:cNvPr id="3463" name="TextBox 3">
          <a:extLst>
            <a:ext uri="{FF2B5EF4-FFF2-40B4-BE49-F238E27FC236}">
              <a16:creationId xmlns:a16="http://schemas.microsoft.com/office/drawing/2014/main" id="{333BD3A6-5FD1-4AF0-892A-189D4943C964}"/>
            </a:ext>
          </a:extLst>
        </xdr:cNvPr>
        <xdr:cNvSpPr txBox="1">
          <a:spLocks noChangeArrowheads="1"/>
        </xdr:cNvSpPr>
      </xdr:nvSpPr>
      <xdr:spPr bwMode="auto">
        <a:xfrm>
          <a:off x="2447925" y="22278975"/>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0047"/>
    <xdr:sp macro="" textlink="">
      <xdr:nvSpPr>
        <xdr:cNvPr id="3464" name="TextBox 3">
          <a:extLst>
            <a:ext uri="{FF2B5EF4-FFF2-40B4-BE49-F238E27FC236}">
              <a16:creationId xmlns:a16="http://schemas.microsoft.com/office/drawing/2014/main" id="{D28EFDFE-B583-492C-A04D-F462FF8F67E4}"/>
            </a:ext>
          </a:extLst>
        </xdr:cNvPr>
        <xdr:cNvSpPr txBox="1">
          <a:spLocks noChangeArrowheads="1"/>
        </xdr:cNvSpPr>
      </xdr:nvSpPr>
      <xdr:spPr bwMode="auto">
        <a:xfrm>
          <a:off x="2447925" y="22278975"/>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0047"/>
    <xdr:sp macro="" textlink="">
      <xdr:nvSpPr>
        <xdr:cNvPr id="3465" name="TextBox 3">
          <a:extLst>
            <a:ext uri="{FF2B5EF4-FFF2-40B4-BE49-F238E27FC236}">
              <a16:creationId xmlns:a16="http://schemas.microsoft.com/office/drawing/2014/main" id="{48B9A0DE-CB26-4A35-B0C1-696E67257F5B}"/>
            </a:ext>
          </a:extLst>
        </xdr:cNvPr>
        <xdr:cNvSpPr txBox="1">
          <a:spLocks noChangeArrowheads="1"/>
        </xdr:cNvSpPr>
      </xdr:nvSpPr>
      <xdr:spPr bwMode="auto">
        <a:xfrm>
          <a:off x="2447925" y="22278975"/>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9572"/>
    <xdr:sp macro="" textlink="">
      <xdr:nvSpPr>
        <xdr:cNvPr id="3466" name="TextBox 3">
          <a:extLst>
            <a:ext uri="{FF2B5EF4-FFF2-40B4-BE49-F238E27FC236}">
              <a16:creationId xmlns:a16="http://schemas.microsoft.com/office/drawing/2014/main" id="{32329D7B-34CE-4447-9A28-ABB031D1215F}"/>
            </a:ext>
          </a:extLst>
        </xdr:cNvPr>
        <xdr:cNvSpPr txBox="1">
          <a:spLocks noChangeArrowheads="1"/>
        </xdr:cNvSpPr>
      </xdr:nvSpPr>
      <xdr:spPr bwMode="auto">
        <a:xfrm>
          <a:off x="2447925"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9572"/>
    <xdr:sp macro="" textlink="">
      <xdr:nvSpPr>
        <xdr:cNvPr id="3467" name="TextBox 3">
          <a:extLst>
            <a:ext uri="{FF2B5EF4-FFF2-40B4-BE49-F238E27FC236}">
              <a16:creationId xmlns:a16="http://schemas.microsoft.com/office/drawing/2014/main" id="{22B35008-2D7E-47B8-A01A-D043A68F1219}"/>
            </a:ext>
          </a:extLst>
        </xdr:cNvPr>
        <xdr:cNvSpPr txBox="1">
          <a:spLocks noChangeArrowheads="1"/>
        </xdr:cNvSpPr>
      </xdr:nvSpPr>
      <xdr:spPr bwMode="auto">
        <a:xfrm>
          <a:off x="2447925"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9097"/>
    <xdr:sp macro="" textlink="">
      <xdr:nvSpPr>
        <xdr:cNvPr id="3468" name="TextBox 3">
          <a:extLst>
            <a:ext uri="{FF2B5EF4-FFF2-40B4-BE49-F238E27FC236}">
              <a16:creationId xmlns:a16="http://schemas.microsoft.com/office/drawing/2014/main" id="{BBBBCFF2-8417-43FF-A4B5-CCF859AAD78E}"/>
            </a:ext>
          </a:extLst>
        </xdr:cNvPr>
        <xdr:cNvSpPr txBox="1">
          <a:spLocks noChangeArrowheads="1"/>
        </xdr:cNvSpPr>
      </xdr:nvSpPr>
      <xdr:spPr bwMode="auto">
        <a:xfrm>
          <a:off x="2447925" y="22278975"/>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9572"/>
    <xdr:sp macro="" textlink="">
      <xdr:nvSpPr>
        <xdr:cNvPr id="3469" name="TextBox 3">
          <a:extLst>
            <a:ext uri="{FF2B5EF4-FFF2-40B4-BE49-F238E27FC236}">
              <a16:creationId xmlns:a16="http://schemas.microsoft.com/office/drawing/2014/main" id="{1BB039C3-D8F3-4CDA-A284-82DA1020A5A8}"/>
            </a:ext>
          </a:extLst>
        </xdr:cNvPr>
        <xdr:cNvSpPr txBox="1">
          <a:spLocks noChangeArrowheads="1"/>
        </xdr:cNvSpPr>
      </xdr:nvSpPr>
      <xdr:spPr bwMode="auto">
        <a:xfrm>
          <a:off x="2447925"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9097"/>
    <xdr:sp macro="" textlink="">
      <xdr:nvSpPr>
        <xdr:cNvPr id="3470" name="TextBox 3">
          <a:extLst>
            <a:ext uri="{FF2B5EF4-FFF2-40B4-BE49-F238E27FC236}">
              <a16:creationId xmlns:a16="http://schemas.microsoft.com/office/drawing/2014/main" id="{3F971DF0-57BF-478D-9A33-B0ECBAB536E1}"/>
            </a:ext>
          </a:extLst>
        </xdr:cNvPr>
        <xdr:cNvSpPr txBox="1">
          <a:spLocks noChangeArrowheads="1"/>
        </xdr:cNvSpPr>
      </xdr:nvSpPr>
      <xdr:spPr bwMode="auto">
        <a:xfrm>
          <a:off x="2447925" y="22278975"/>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7197"/>
    <xdr:sp macro="" textlink="">
      <xdr:nvSpPr>
        <xdr:cNvPr id="3471" name="TextBox 3">
          <a:extLst>
            <a:ext uri="{FF2B5EF4-FFF2-40B4-BE49-F238E27FC236}">
              <a16:creationId xmlns:a16="http://schemas.microsoft.com/office/drawing/2014/main" id="{08762A0B-D5AC-4034-AE44-D1CE2C010F85}"/>
            </a:ext>
          </a:extLst>
        </xdr:cNvPr>
        <xdr:cNvSpPr txBox="1">
          <a:spLocks noChangeArrowheads="1"/>
        </xdr:cNvSpPr>
      </xdr:nvSpPr>
      <xdr:spPr bwMode="auto">
        <a:xfrm>
          <a:off x="2447925" y="22278975"/>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8147"/>
    <xdr:sp macro="" textlink="">
      <xdr:nvSpPr>
        <xdr:cNvPr id="3472" name="TextBox 3">
          <a:extLst>
            <a:ext uri="{FF2B5EF4-FFF2-40B4-BE49-F238E27FC236}">
              <a16:creationId xmlns:a16="http://schemas.microsoft.com/office/drawing/2014/main" id="{484BF926-9B3A-4971-A207-23C48F472BA0}"/>
            </a:ext>
          </a:extLst>
        </xdr:cNvPr>
        <xdr:cNvSpPr txBox="1">
          <a:spLocks noChangeArrowheads="1"/>
        </xdr:cNvSpPr>
      </xdr:nvSpPr>
      <xdr:spPr bwMode="auto">
        <a:xfrm>
          <a:off x="2447925" y="22278975"/>
          <a:ext cx="0" cy="43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9097"/>
    <xdr:sp macro="" textlink="">
      <xdr:nvSpPr>
        <xdr:cNvPr id="3473" name="TextBox 3">
          <a:extLst>
            <a:ext uri="{FF2B5EF4-FFF2-40B4-BE49-F238E27FC236}">
              <a16:creationId xmlns:a16="http://schemas.microsoft.com/office/drawing/2014/main" id="{90206EA7-49E9-43BD-ACBC-41BA1481191B}"/>
            </a:ext>
          </a:extLst>
        </xdr:cNvPr>
        <xdr:cNvSpPr txBox="1">
          <a:spLocks noChangeArrowheads="1"/>
        </xdr:cNvSpPr>
      </xdr:nvSpPr>
      <xdr:spPr bwMode="auto">
        <a:xfrm>
          <a:off x="2447925" y="22278975"/>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9097"/>
    <xdr:sp macro="" textlink="">
      <xdr:nvSpPr>
        <xdr:cNvPr id="3474" name="TextBox 3">
          <a:extLst>
            <a:ext uri="{FF2B5EF4-FFF2-40B4-BE49-F238E27FC236}">
              <a16:creationId xmlns:a16="http://schemas.microsoft.com/office/drawing/2014/main" id="{66C209EF-A8A5-448E-9861-35C4D70BCD71}"/>
            </a:ext>
          </a:extLst>
        </xdr:cNvPr>
        <xdr:cNvSpPr txBox="1">
          <a:spLocks noChangeArrowheads="1"/>
        </xdr:cNvSpPr>
      </xdr:nvSpPr>
      <xdr:spPr bwMode="auto">
        <a:xfrm>
          <a:off x="2447925" y="22278975"/>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8622"/>
    <xdr:sp macro="" textlink="">
      <xdr:nvSpPr>
        <xdr:cNvPr id="3475" name="TextBox 3">
          <a:extLst>
            <a:ext uri="{FF2B5EF4-FFF2-40B4-BE49-F238E27FC236}">
              <a16:creationId xmlns:a16="http://schemas.microsoft.com/office/drawing/2014/main" id="{21902DE1-467E-4828-9130-3A190106292C}"/>
            </a:ext>
          </a:extLst>
        </xdr:cNvPr>
        <xdr:cNvSpPr txBox="1">
          <a:spLocks noChangeArrowheads="1"/>
        </xdr:cNvSpPr>
      </xdr:nvSpPr>
      <xdr:spPr bwMode="auto">
        <a:xfrm>
          <a:off x="2447925"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4565"/>
    <xdr:sp macro="" textlink="">
      <xdr:nvSpPr>
        <xdr:cNvPr id="3476" name="TextBox 3">
          <a:extLst>
            <a:ext uri="{FF2B5EF4-FFF2-40B4-BE49-F238E27FC236}">
              <a16:creationId xmlns:a16="http://schemas.microsoft.com/office/drawing/2014/main" id="{9753F3E8-66C2-4317-AD6F-488D8834D73D}"/>
            </a:ext>
          </a:extLst>
        </xdr:cNvPr>
        <xdr:cNvSpPr txBox="1">
          <a:spLocks noChangeArrowheads="1"/>
        </xdr:cNvSpPr>
      </xdr:nvSpPr>
      <xdr:spPr bwMode="auto">
        <a:xfrm>
          <a:off x="2447925" y="22278975"/>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4565"/>
    <xdr:sp macro="" textlink="">
      <xdr:nvSpPr>
        <xdr:cNvPr id="3477" name="TextBox 3">
          <a:extLst>
            <a:ext uri="{FF2B5EF4-FFF2-40B4-BE49-F238E27FC236}">
              <a16:creationId xmlns:a16="http://schemas.microsoft.com/office/drawing/2014/main" id="{E2242249-B00B-4635-BF65-D066064A8564}"/>
            </a:ext>
          </a:extLst>
        </xdr:cNvPr>
        <xdr:cNvSpPr txBox="1">
          <a:spLocks noChangeArrowheads="1"/>
        </xdr:cNvSpPr>
      </xdr:nvSpPr>
      <xdr:spPr bwMode="auto">
        <a:xfrm>
          <a:off x="2447925" y="22278975"/>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0997"/>
    <xdr:sp macro="" textlink="">
      <xdr:nvSpPr>
        <xdr:cNvPr id="3478" name="TextBox 3">
          <a:extLst>
            <a:ext uri="{FF2B5EF4-FFF2-40B4-BE49-F238E27FC236}">
              <a16:creationId xmlns:a16="http://schemas.microsoft.com/office/drawing/2014/main" id="{A850C02E-AA32-4C2B-8E9F-BCA07D0A1164}"/>
            </a:ext>
          </a:extLst>
        </xdr:cNvPr>
        <xdr:cNvSpPr txBox="1">
          <a:spLocks noChangeArrowheads="1"/>
        </xdr:cNvSpPr>
      </xdr:nvSpPr>
      <xdr:spPr bwMode="auto">
        <a:xfrm>
          <a:off x="2447925" y="22278975"/>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479" name="TextBox 3">
          <a:extLst>
            <a:ext uri="{FF2B5EF4-FFF2-40B4-BE49-F238E27FC236}">
              <a16:creationId xmlns:a16="http://schemas.microsoft.com/office/drawing/2014/main" id="{C7635B0A-1537-4982-87B6-576776B76DEE}"/>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8147"/>
    <xdr:sp macro="" textlink="">
      <xdr:nvSpPr>
        <xdr:cNvPr id="3480" name="TextBox 3">
          <a:extLst>
            <a:ext uri="{FF2B5EF4-FFF2-40B4-BE49-F238E27FC236}">
              <a16:creationId xmlns:a16="http://schemas.microsoft.com/office/drawing/2014/main" id="{7836A746-689E-44D3-82A9-16E3AD54C872}"/>
            </a:ext>
          </a:extLst>
        </xdr:cNvPr>
        <xdr:cNvSpPr txBox="1">
          <a:spLocks noChangeArrowheads="1"/>
        </xdr:cNvSpPr>
      </xdr:nvSpPr>
      <xdr:spPr bwMode="auto">
        <a:xfrm>
          <a:off x="2447925" y="22278975"/>
          <a:ext cx="0" cy="43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8622"/>
    <xdr:sp macro="" textlink="">
      <xdr:nvSpPr>
        <xdr:cNvPr id="3481" name="TextBox 3">
          <a:extLst>
            <a:ext uri="{FF2B5EF4-FFF2-40B4-BE49-F238E27FC236}">
              <a16:creationId xmlns:a16="http://schemas.microsoft.com/office/drawing/2014/main" id="{470F3FC7-A503-49F8-B54B-CE195876BCC7}"/>
            </a:ext>
          </a:extLst>
        </xdr:cNvPr>
        <xdr:cNvSpPr txBox="1">
          <a:spLocks noChangeArrowheads="1"/>
        </xdr:cNvSpPr>
      </xdr:nvSpPr>
      <xdr:spPr bwMode="auto">
        <a:xfrm>
          <a:off x="2447925"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0047"/>
    <xdr:sp macro="" textlink="">
      <xdr:nvSpPr>
        <xdr:cNvPr id="3482" name="TextBox 3">
          <a:extLst>
            <a:ext uri="{FF2B5EF4-FFF2-40B4-BE49-F238E27FC236}">
              <a16:creationId xmlns:a16="http://schemas.microsoft.com/office/drawing/2014/main" id="{4D6754BC-7B2B-4C35-B5FD-649DC269A964}"/>
            </a:ext>
          </a:extLst>
        </xdr:cNvPr>
        <xdr:cNvSpPr txBox="1">
          <a:spLocks noChangeArrowheads="1"/>
        </xdr:cNvSpPr>
      </xdr:nvSpPr>
      <xdr:spPr bwMode="auto">
        <a:xfrm>
          <a:off x="2447925" y="22278975"/>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0997"/>
    <xdr:sp macro="" textlink="">
      <xdr:nvSpPr>
        <xdr:cNvPr id="3483" name="TextBox 3">
          <a:extLst>
            <a:ext uri="{FF2B5EF4-FFF2-40B4-BE49-F238E27FC236}">
              <a16:creationId xmlns:a16="http://schemas.microsoft.com/office/drawing/2014/main" id="{0582787F-7F2F-47BE-8881-452B2FF1D6A9}"/>
            </a:ext>
          </a:extLst>
        </xdr:cNvPr>
        <xdr:cNvSpPr txBox="1">
          <a:spLocks noChangeArrowheads="1"/>
        </xdr:cNvSpPr>
      </xdr:nvSpPr>
      <xdr:spPr bwMode="auto">
        <a:xfrm>
          <a:off x="2447925" y="22278975"/>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484" name="TextBox 3">
          <a:extLst>
            <a:ext uri="{FF2B5EF4-FFF2-40B4-BE49-F238E27FC236}">
              <a16:creationId xmlns:a16="http://schemas.microsoft.com/office/drawing/2014/main" id="{1F7010CE-F11C-418E-9EE1-D77602CDCF02}"/>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485" name="TextBox 3">
          <a:extLst>
            <a:ext uri="{FF2B5EF4-FFF2-40B4-BE49-F238E27FC236}">
              <a16:creationId xmlns:a16="http://schemas.microsoft.com/office/drawing/2014/main" id="{9CF38CB6-4D9A-47FC-94E4-FB2640824CC0}"/>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7672"/>
    <xdr:sp macro="" textlink="">
      <xdr:nvSpPr>
        <xdr:cNvPr id="3486" name="TextBox 3">
          <a:extLst>
            <a:ext uri="{FF2B5EF4-FFF2-40B4-BE49-F238E27FC236}">
              <a16:creationId xmlns:a16="http://schemas.microsoft.com/office/drawing/2014/main" id="{F78AFFB1-E24D-479F-A5B3-BDBC721B735B}"/>
            </a:ext>
          </a:extLst>
        </xdr:cNvPr>
        <xdr:cNvSpPr txBox="1">
          <a:spLocks noChangeArrowheads="1"/>
        </xdr:cNvSpPr>
      </xdr:nvSpPr>
      <xdr:spPr bwMode="auto">
        <a:xfrm>
          <a:off x="2447925" y="22278975"/>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8622"/>
    <xdr:sp macro="" textlink="">
      <xdr:nvSpPr>
        <xdr:cNvPr id="3487" name="TextBox 3">
          <a:extLst>
            <a:ext uri="{FF2B5EF4-FFF2-40B4-BE49-F238E27FC236}">
              <a16:creationId xmlns:a16="http://schemas.microsoft.com/office/drawing/2014/main" id="{280A2458-BD71-4BBB-9F1A-AEA3B8461BE1}"/>
            </a:ext>
          </a:extLst>
        </xdr:cNvPr>
        <xdr:cNvSpPr txBox="1">
          <a:spLocks noChangeArrowheads="1"/>
        </xdr:cNvSpPr>
      </xdr:nvSpPr>
      <xdr:spPr bwMode="auto">
        <a:xfrm>
          <a:off x="2447925"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9097"/>
    <xdr:sp macro="" textlink="">
      <xdr:nvSpPr>
        <xdr:cNvPr id="3488" name="TextBox 3">
          <a:extLst>
            <a:ext uri="{FF2B5EF4-FFF2-40B4-BE49-F238E27FC236}">
              <a16:creationId xmlns:a16="http://schemas.microsoft.com/office/drawing/2014/main" id="{4BC38A81-C723-4431-8D99-3456EA6568CF}"/>
            </a:ext>
          </a:extLst>
        </xdr:cNvPr>
        <xdr:cNvSpPr txBox="1">
          <a:spLocks noChangeArrowheads="1"/>
        </xdr:cNvSpPr>
      </xdr:nvSpPr>
      <xdr:spPr bwMode="auto">
        <a:xfrm>
          <a:off x="2447925" y="22278975"/>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8622"/>
    <xdr:sp macro="" textlink="">
      <xdr:nvSpPr>
        <xdr:cNvPr id="3489" name="TextBox 3">
          <a:extLst>
            <a:ext uri="{FF2B5EF4-FFF2-40B4-BE49-F238E27FC236}">
              <a16:creationId xmlns:a16="http://schemas.microsoft.com/office/drawing/2014/main" id="{29169671-9A61-43B4-8992-F1B76E6EAFB7}"/>
            </a:ext>
          </a:extLst>
        </xdr:cNvPr>
        <xdr:cNvSpPr txBox="1">
          <a:spLocks noChangeArrowheads="1"/>
        </xdr:cNvSpPr>
      </xdr:nvSpPr>
      <xdr:spPr bwMode="auto">
        <a:xfrm>
          <a:off x="2447925"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9097"/>
    <xdr:sp macro="" textlink="">
      <xdr:nvSpPr>
        <xdr:cNvPr id="3490" name="TextBox 3">
          <a:extLst>
            <a:ext uri="{FF2B5EF4-FFF2-40B4-BE49-F238E27FC236}">
              <a16:creationId xmlns:a16="http://schemas.microsoft.com/office/drawing/2014/main" id="{8CEB1F9F-7529-42CE-A4D0-B3D3A868052F}"/>
            </a:ext>
          </a:extLst>
        </xdr:cNvPr>
        <xdr:cNvSpPr txBox="1">
          <a:spLocks noChangeArrowheads="1"/>
        </xdr:cNvSpPr>
      </xdr:nvSpPr>
      <xdr:spPr bwMode="auto">
        <a:xfrm>
          <a:off x="2447925" y="22278975"/>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7347"/>
    <xdr:sp macro="" textlink="">
      <xdr:nvSpPr>
        <xdr:cNvPr id="3491" name="TextBox 3">
          <a:extLst>
            <a:ext uri="{FF2B5EF4-FFF2-40B4-BE49-F238E27FC236}">
              <a16:creationId xmlns:a16="http://schemas.microsoft.com/office/drawing/2014/main" id="{88FB1D9A-7303-4441-9A99-411106D454E4}"/>
            </a:ext>
          </a:extLst>
        </xdr:cNvPr>
        <xdr:cNvSpPr txBox="1">
          <a:spLocks noChangeArrowheads="1"/>
        </xdr:cNvSpPr>
      </xdr:nvSpPr>
      <xdr:spPr bwMode="auto">
        <a:xfrm>
          <a:off x="2447925" y="22278975"/>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6397"/>
    <xdr:sp macro="" textlink="">
      <xdr:nvSpPr>
        <xdr:cNvPr id="3492" name="TextBox 3">
          <a:extLst>
            <a:ext uri="{FF2B5EF4-FFF2-40B4-BE49-F238E27FC236}">
              <a16:creationId xmlns:a16="http://schemas.microsoft.com/office/drawing/2014/main" id="{42940EB3-F0ED-456D-A085-853CFBFDE272}"/>
            </a:ext>
          </a:extLst>
        </xdr:cNvPr>
        <xdr:cNvSpPr txBox="1">
          <a:spLocks noChangeArrowheads="1"/>
        </xdr:cNvSpPr>
      </xdr:nvSpPr>
      <xdr:spPr bwMode="auto">
        <a:xfrm>
          <a:off x="2447925" y="22278975"/>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7347"/>
    <xdr:sp macro="" textlink="">
      <xdr:nvSpPr>
        <xdr:cNvPr id="3493" name="TextBox 3">
          <a:extLst>
            <a:ext uri="{FF2B5EF4-FFF2-40B4-BE49-F238E27FC236}">
              <a16:creationId xmlns:a16="http://schemas.microsoft.com/office/drawing/2014/main" id="{06871DC1-9783-491E-9D26-7BADEB12050E}"/>
            </a:ext>
          </a:extLst>
        </xdr:cNvPr>
        <xdr:cNvSpPr txBox="1">
          <a:spLocks noChangeArrowheads="1"/>
        </xdr:cNvSpPr>
      </xdr:nvSpPr>
      <xdr:spPr bwMode="auto">
        <a:xfrm>
          <a:off x="2447925" y="22278975"/>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7822"/>
    <xdr:sp macro="" textlink="">
      <xdr:nvSpPr>
        <xdr:cNvPr id="3494" name="TextBox 3">
          <a:extLst>
            <a:ext uri="{FF2B5EF4-FFF2-40B4-BE49-F238E27FC236}">
              <a16:creationId xmlns:a16="http://schemas.microsoft.com/office/drawing/2014/main" id="{8039C33C-0433-49E2-AC7B-96492DA19C1B}"/>
            </a:ext>
          </a:extLst>
        </xdr:cNvPr>
        <xdr:cNvSpPr txBox="1">
          <a:spLocks noChangeArrowheads="1"/>
        </xdr:cNvSpPr>
      </xdr:nvSpPr>
      <xdr:spPr bwMode="auto">
        <a:xfrm>
          <a:off x="2447925" y="22278975"/>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2747"/>
    <xdr:sp macro="" textlink="">
      <xdr:nvSpPr>
        <xdr:cNvPr id="3495" name="TextBox 3">
          <a:extLst>
            <a:ext uri="{FF2B5EF4-FFF2-40B4-BE49-F238E27FC236}">
              <a16:creationId xmlns:a16="http://schemas.microsoft.com/office/drawing/2014/main" id="{85FE251C-9BEB-4B3E-8DC0-B6D07BA0E098}"/>
            </a:ext>
          </a:extLst>
        </xdr:cNvPr>
        <xdr:cNvSpPr txBox="1">
          <a:spLocks noChangeArrowheads="1"/>
        </xdr:cNvSpPr>
      </xdr:nvSpPr>
      <xdr:spPr bwMode="auto">
        <a:xfrm>
          <a:off x="2447925" y="22278975"/>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496" name="TextBox 3">
          <a:extLst>
            <a:ext uri="{FF2B5EF4-FFF2-40B4-BE49-F238E27FC236}">
              <a16:creationId xmlns:a16="http://schemas.microsoft.com/office/drawing/2014/main" id="{930957D1-FB3D-4F6D-9A38-3AC6214BF991}"/>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4172"/>
    <xdr:sp macro="" textlink="">
      <xdr:nvSpPr>
        <xdr:cNvPr id="3497" name="TextBox 3">
          <a:extLst>
            <a:ext uri="{FF2B5EF4-FFF2-40B4-BE49-F238E27FC236}">
              <a16:creationId xmlns:a16="http://schemas.microsoft.com/office/drawing/2014/main" id="{ECCB1F8E-3CEE-4A99-B8C6-60C5CB10C013}"/>
            </a:ext>
          </a:extLst>
        </xdr:cNvPr>
        <xdr:cNvSpPr txBox="1">
          <a:spLocks noChangeArrowheads="1"/>
        </xdr:cNvSpPr>
      </xdr:nvSpPr>
      <xdr:spPr bwMode="auto">
        <a:xfrm>
          <a:off x="2447925"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1797"/>
    <xdr:sp macro="" textlink="">
      <xdr:nvSpPr>
        <xdr:cNvPr id="3498" name="TextBox 3">
          <a:extLst>
            <a:ext uri="{FF2B5EF4-FFF2-40B4-BE49-F238E27FC236}">
              <a16:creationId xmlns:a16="http://schemas.microsoft.com/office/drawing/2014/main" id="{672B2F87-1C5B-46A5-AA7B-F917A195A688}"/>
            </a:ext>
          </a:extLst>
        </xdr:cNvPr>
        <xdr:cNvSpPr txBox="1">
          <a:spLocks noChangeArrowheads="1"/>
        </xdr:cNvSpPr>
      </xdr:nvSpPr>
      <xdr:spPr bwMode="auto">
        <a:xfrm>
          <a:off x="2447925" y="22278975"/>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2747"/>
    <xdr:sp macro="" textlink="">
      <xdr:nvSpPr>
        <xdr:cNvPr id="3499" name="TextBox 3">
          <a:extLst>
            <a:ext uri="{FF2B5EF4-FFF2-40B4-BE49-F238E27FC236}">
              <a16:creationId xmlns:a16="http://schemas.microsoft.com/office/drawing/2014/main" id="{3D070632-CD9B-43A9-817F-8B1CC19F6AEE}"/>
            </a:ext>
          </a:extLst>
        </xdr:cNvPr>
        <xdr:cNvSpPr txBox="1">
          <a:spLocks noChangeArrowheads="1"/>
        </xdr:cNvSpPr>
      </xdr:nvSpPr>
      <xdr:spPr bwMode="auto">
        <a:xfrm>
          <a:off x="2447925" y="22278975"/>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3222"/>
    <xdr:sp macro="" textlink="">
      <xdr:nvSpPr>
        <xdr:cNvPr id="3500" name="TextBox 3">
          <a:extLst>
            <a:ext uri="{FF2B5EF4-FFF2-40B4-BE49-F238E27FC236}">
              <a16:creationId xmlns:a16="http://schemas.microsoft.com/office/drawing/2014/main" id="{D9C542F8-B479-45D8-9822-07FD355C8960}"/>
            </a:ext>
          </a:extLst>
        </xdr:cNvPr>
        <xdr:cNvSpPr txBox="1">
          <a:spLocks noChangeArrowheads="1"/>
        </xdr:cNvSpPr>
      </xdr:nvSpPr>
      <xdr:spPr bwMode="auto">
        <a:xfrm>
          <a:off x="2447925"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4172"/>
    <xdr:sp macro="" textlink="">
      <xdr:nvSpPr>
        <xdr:cNvPr id="3501" name="TextBox 3">
          <a:extLst>
            <a:ext uri="{FF2B5EF4-FFF2-40B4-BE49-F238E27FC236}">
              <a16:creationId xmlns:a16="http://schemas.microsoft.com/office/drawing/2014/main" id="{A9938D3E-445A-431C-BE4B-CBF05AA664C6}"/>
            </a:ext>
          </a:extLst>
        </xdr:cNvPr>
        <xdr:cNvSpPr txBox="1">
          <a:spLocks noChangeArrowheads="1"/>
        </xdr:cNvSpPr>
      </xdr:nvSpPr>
      <xdr:spPr bwMode="auto">
        <a:xfrm>
          <a:off x="2447925"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502" name="TextBox 3">
          <a:extLst>
            <a:ext uri="{FF2B5EF4-FFF2-40B4-BE49-F238E27FC236}">
              <a16:creationId xmlns:a16="http://schemas.microsoft.com/office/drawing/2014/main" id="{866EF1D8-16EE-4980-A548-34553768DB19}"/>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4172"/>
    <xdr:sp macro="" textlink="">
      <xdr:nvSpPr>
        <xdr:cNvPr id="3503" name="TextBox 3">
          <a:extLst>
            <a:ext uri="{FF2B5EF4-FFF2-40B4-BE49-F238E27FC236}">
              <a16:creationId xmlns:a16="http://schemas.microsoft.com/office/drawing/2014/main" id="{1B77186C-1629-4FFC-B2B1-96F39BE7BED4}"/>
            </a:ext>
          </a:extLst>
        </xdr:cNvPr>
        <xdr:cNvSpPr txBox="1">
          <a:spLocks noChangeArrowheads="1"/>
        </xdr:cNvSpPr>
      </xdr:nvSpPr>
      <xdr:spPr bwMode="auto">
        <a:xfrm>
          <a:off x="2447925"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504" name="TextBox 3">
          <a:extLst>
            <a:ext uri="{FF2B5EF4-FFF2-40B4-BE49-F238E27FC236}">
              <a16:creationId xmlns:a16="http://schemas.microsoft.com/office/drawing/2014/main" id="{5830C3F9-5D2E-4AE4-BC22-D76E4DA63C57}"/>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505" name="TextBox 3">
          <a:extLst>
            <a:ext uri="{FF2B5EF4-FFF2-40B4-BE49-F238E27FC236}">
              <a16:creationId xmlns:a16="http://schemas.microsoft.com/office/drawing/2014/main" id="{2133E75D-AB51-49CF-94EF-B56A6CAE20C0}"/>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506" name="TextBox 3">
          <a:extLst>
            <a:ext uri="{FF2B5EF4-FFF2-40B4-BE49-F238E27FC236}">
              <a16:creationId xmlns:a16="http://schemas.microsoft.com/office/drawing/2014/main" id="{AD3FC4F5-9199-4D81-88F4-018998A34F90}"/>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2747"/>
    <xdr:sp macro="" textlink="">
      <xdr:nvSpPr>
        <xdr:cNvPr id="3507" name="TextBox 3">
          <a:extLst>
            <a:ext uri="{FF2B5EF4-FFF2-40B4-BE49-F238E27FC236}">
              <a16:creationId xmlns:a16="http://schemas.microsoft.com/office/drawing/2014/main" id="{CD062389-AFCB-4610-96CC-C389D4CEA76F}"/>
            </a:ext>
          </a:extLst>
        </xdr:cNvPr>
        <xdr:cNvSpPr txBox="1">
          <a:spLocks noChangeArrowheads="1"/>
        </xdr:cNvSpPr>
      </xdr:nvSpPr>
      <xdr:spPr bwMode="auto">
        <a:xfrm>
          <a:off x="2447925" y="22278975"/>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508" name="TextBox 3">
          <a:extLst>
            <a:ext uri="{FF2B5EF4-FFF2-40B4-BE49-F238E27FC236}">
              <a16:creationId xmlns:a16="http://schemas.microsoft.com/office/drawing/2014/main" id="{A7CA7FD7-C1D9-466E-8D4F-693501CB1AAD}"/>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509" name="TextBox 3">
          <a:extLst>
            <a:ext uri="{FF2B5EF4-FFF2-40B4-BE49-F238E27FC236}">
              <a16:creationId xmlns:a16="http://schemas.microsoft.com/office/drawing/2014/main" id="{ADFA38C5-B9CD-49DE-A266-14EF3AD01970}"/>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510" name="TextBox 3">
          <a:extLst>
            <a:ext uri="{FF2B5EF4-FFF2-40B4-BE49-F238E27FC236}">
              <a16:creationId xmlns:a16="http://schemas.microsoft.com/office/drawing/2014/main" id="{8AE2CF82-9827-4FAD-9A94-9D8B5730DBEE}"/>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88215"/>
    <xdr:sp macro="" textlink="">
      <xdr:nvSpPr>
        <xdr:cNvPr id="3511" name="TextBox 3">
          <a:extLst>
            <a:ext uri="{FF2B5EF4-FFF2-40B4-BE49-F238E27FC236}">
              <a16:creationId xmlns:a16="http://schemas.microsoft.com/office/drawing/2014/main" id="{0BB04C4F-A510-4E7E-88EC-63B5D59C607F}"/>
            </a:ext>
          </a:extLst>
        </xdr:cNvPr>
        <xdr:cNvSpPr txBox="1">
          <a:spLocks noChangeArrowheads="1"/>
        </xdr:cNvSpPr>
      </xdr:nvSpPr>
      <xdr:spPr bwMode="auto">
        <a:xfrm>
          <a:off x="2447925" y="22278975"/>
          <a:ext cx="0" cy="48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4172"/>
    <xdr:sp macro="" textlink="">
      <xdr:nvSpPr>
        <xdr:cNvPr id="3512" name="TextBox 3">
          <a:extLst>
            <a:ext uri="{FF2B5EF4-FFF2-40B4-BE49-F238E27FC236}">
              <a16:creationId xmlns:a16="http://schemas.microsoft.com/office/drawing/2014/main" id="{51D7351D-2449-4A04-AE0A-F495951CA883}"/>
            </a:ext>
          </a:extLst>
        </xdr:cNvPr>
        <xdr:cNvSpPr txBox="1">
          <a:spLocks noChangeArrowheads="1"/>
        </xdr:cNvSpPr>
      </xdr:nvSpPr>
      <xdr:spPr bwMode="auto">
        <a:xfrm>
          <a:off x="2447925"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0372"/>
    <xdr:sp macro="" textlink="">
      <xdr:nvSpPr>
        <xdr:cNvPr id="3513" name="TextBox 3">
          <a:extLst>
            <a:ext uri="{FF2B5EF4-FFF2-40B4-BE49-F238E27FC236}">
              <a16:creationId xmlns:a16="http://schemas.microsoft.com/office/drawing/2014/main" id="{19D45648-BE7C-4D8E-A51C-928494667A78}"/>
            </a:ext>
          </a:extLst>
        </xdr:cNvPr>
        <xdr:cNvSpPr txBox="1">
          <a:spLocks noChangeArrowheads="1"/>
        </xdr:cNvSpPr>
      </xdr:nvSpPr>
      <xdr:spPr bwMode="auto">
        <a:xfrm>
          <a:off x="2447925"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4172"/>
    <xdr:sp macro="" textlink="">
      <xdr:nvSpPr>
        <xdr:cNvPr id="3514" name="TextBox 3">
          <a:extLst>
            <a:ext uri="{FF2B5EF4-FFF2-40B4-BE49-F238E27FC236}">
              <a16:creationId xmlns:a16="http://schemas.microsoft.com/office/drawing/2014/main" id="{94EAFA24-3915-42AC-932E-65ADD8A71978}"/>
            </a:ext>
          </a:extLst>
        </xdr:cNvPr>
        <xdr:cNvSpPr txBox="1">
          <a:spLocks noChangeArrowheads="1"/>
        </xdr:cNvSpPr>
      </xdr:nvSpPr>
      <xdr:spPr bwMode="auto">
        <a:xfrm>
          <a:off x="2447925"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515" name="TextBox 3">
          <a:extLst>
            <a:ext uri="{FF2B5EF4-FFF2-40B4-BE49-F238E27FC236}">
              <a16:creationId xmlns:a16="http://schemas.microsoft.com/office/drawing/2014/main" id="{4727F9E4-3158-440D-9E76-AF6054E65A95}"/>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4172"/>
    <xdr:sp macro="" textlink="">
      <xdr:nvSpPr>
        <xdr:cNvPr id="3516" name="TextBox 3">
          <a:extLst>
            <a:ext uri="{FF2B5EF4-FFF2-40B4-BE49-F238E27FC236}">
              <a16:creationId xmlns:a16="http://schemas.microsoft.com/office/drawing/2014/main" id="{C517CAAC-B3E1-4FDE-97C8-CBAA5496C372}"/>
            </a:ext>
          </a:extLst>
        </xdr:cNvPr>
        <xdr:cNvSpPr txBox="1">
          <a:spLocks noChangeArrowheads="1"/>
        </xdr:cNvSpPr>
      </xdr:nvSpPr>
      <xdr:spPr bwMode="auto">
        <a:xfrm>
          <a:off x="2447925"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517" name="TextBox 3">
          <a:extLst>
            <a:ext uri="{FF2B5EF4-FFF2-40B4-BE49-F238E27FC236}">
              <a16:creationId xmlns:a16="http://schemas.microsoft.com/office/drawing/2014/main" id="{F94C6C7B-2FA9-4B13-ABAA-47E0636F5559}"/>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1797"/>
    <xdr:sp macro="" textlink="">
      <xdr:nvSpPr>
        <xdr:cNvPr id="3518" name="TextBox 3">
          <a:extLst>
            <a:ext uri="{FF2B5EF4-FFF2-40B4-BE49-F238E27FC236}">
              <a16:creationId xmlns:a16="http://schemas.microsoft.com/office/drawing/2014/main" id="{A2722431-165B-4C75-823D-0A6A711866DC}"/>
            </a:ext>
          </a:extLst>
        </xdr:cNvPr>
        <xdr:cNvSpPr txBox="1">
          <a:spLocks noChangeArrowheads="1"/>
        </xdr:cNvSpPr>
      </xdr:nvSpPr>
      <xdr:spPr bwMode="auto">
        <a:xfrm>
          <a:off x="2447925" y="22278975"/>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2747"/>
    <xdr:sp macro="" textlink="">
      <xdr:nvSpPr>
        <xdr:cNvPr id="3519" name="TextBox 3">
          <a:extLst>
            <a:ext uri="{FF2B5EF4-FFF2-40B4-BE49-F238E27FC236}">
              <a16:creationId xmlns:a16="http://schemas.microsoft.com/office/drawing/2014/main" id="{2CE1252E-268E-48D9-AD27-F4CA641F7E41}"/>
            </a:ext>
          </a:extLst>
        </xdr:cNvPr>
        <xdr:cNvSpPr txBox="1">
          <a:spLocks noChangeArrowheads="1"/>
        </xdr:cNvSpPr>
      </xdr:nvSpPr>
      <xdr:spPr bwMode="auto">
        <a:xfrm>
          <a:off x="2447925" y="22278975"/>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520" name="TextBox 3">
          <a:extLst>
            <a:ext uri="{FF2B5EF4-FFF2-40B4-BE49-F238E27FC236}">
              <a16:creationId xmlns:a16="http://schemas.microsoft.com/office/drawing/2014/main" id="{1A78F03A-6048-4A23-BC6D-7ED850B0FDE9}"/>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521" name="TextBox 3">
          <a:extLst>
            <a:ext uri="{FF2B5EF4-FFF2-40B4-BE49-F238E27FC236}">
              <a16:creationId xmlns:a16="http://schemas.microsoft.com/office/drawing/2014/main" id="{2CD581D9-1535-4077-82C3-166DD86852B4}"/>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3222"/>
    <xdr:sp macro="" textlink="">
      <xdr:nvSpPr>
        <xdr:cNvPr id="3522" name="TextBox 3">
          <a:extLst>
            <a:ext uri="{FF2B5EF4-FFF2-40B4-BE49-F238E27FC236}">
              <a16:creationId xmlns:a16="http://schemas.microsoft.com/office/drawing/2014/main" id="{33AD4E6D-E7CF-45D8-8D95-80932F8BB733}"/>
            </a:ext>
          </a:extLst>
        </xdr:cNvPr>
        <xdr:cNvSpPr txBox="1">
          <a:spLocks noChangeArrowheads="1"/>
        </xdr:cNvSpPr>
      </xdr:nvSpPr>
      <xdr:spPr bwMode="auto">
        <a:xfrm>
          <a:off x="2447925"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0372"/>
    <xdr:sp macro="" textlink="">
      <xdr:nvSpPr>
        <xdr:cNvPr id="3523" name="TextBox 3">
          <a:extLst>
            <a:ext uri="{FF2B5EF4-FFF2-40B4-BE49-F238E27FC236}">
              <a16:creationId xmlns:a16="http://schemas.microsoft.com/office/drawing/2014/main" id="{E71C7F9A-BC4E-4E67-93F0-F3D6C13D5336}"/>
            </a:ext>
          </a:extLst>
        </xdr:cNvPr>
        <xdr:cNvSpPr txBox="1">
          <a:spLocks noChangeArrowheads="1"/>
        </xdr:cNvSpPr>
      </xdr:nvSpPr>
      <xdr:spPr bwMode="auto">
        <a:xfrm>
          <a:off x="2447925"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0847"/>
    <xdr:sp macro="" textlink="">
      <xdr:nvSpPr>
        <xdr:cNvPr id="3524" name="TextBox 3">
          <a:extLst>
            <a:ext uri="{FF2B5EF4-FFF2-40B4-BE49-F238E27FC236}">
              <a16:creationId xmlns:a16="http://schemas.microsoft.com/office/drawing/2014/main" id="{F5EC3459-3ABB-449C-88FC-6448250429A2}"/>
            </a:ext>
          </a:extLst>
        </xdr:cNvPr>
        <xdr:cNvSpPr txBox="1">
          <a:spLocks noChangeArrowheads="1"/>
        </xdr:cNvSpPr>
      </xdr:nvSpPr>
      <xdr:spPr bwMode="auto">
        <a:xfrm>
          <a:off x="2447925" y="22278975"/>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0372"/>
    <xdr:sp macro="" textlink="">
      <xdr:nvSpPr>
        <xdr:cNvPr id="3525" name="TextBox 3">
          <a:extLst>
            <a:ext uri="{FF2B5EF4-FFF2-40B4-BE49-F238E27FC236}">
              <a16:creationId xmlns:a16="http://schemas.microsoft.com/office/drawing/2014/main" id="{01983D5E-C986-4146-9489-3CEDE63F82CD}"/>
            </a:ext>
          </a:extLst>
        </xdr:cNvPr>
        <xdr:cNvSpPr txBox="1">
          <a:spLocks noChangeArrowheads="1"/>
        </xdr:cNvSpPr>
      </xdr:nvSpPr>
      <xdr:spPr bwMode="auto">
        <a:xfrm>
          <a:off x="2447925"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0847"/>
    <xdr:sp macro="" textlink="">
      <xdr:nvSpPr>
        <xdr:cNvPr id="3526" name="TextBox 3">
          <a:extLst>
            <a:ext uri="{FF2B5EF4-FFF2-40B4-BE49-F238E27FC236}">
              <a16:creationId xmlns:a16="http://schemas.microsoft.com/office/drawing/2014/main" id="{25A3563A-6ED6-42CD-A4AC-09AA19A8EF86}"/>
            </a:ext>
          </a:extLst>
        </xdr:cNvPr>
        <xdr:cNvSpPr txBox="1">
          <a:spLocks noChangeArrowheads="1"/>
        </xdr:cNvSpPr>
      </xdr:nvSpPr>
      <xdr:spPr bwMode="auto">
        <a:xfrm>
          <a:off x="2447925" y="22278975"/>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85040"/>
    <xdr:sp macro="" textlink="">
      <xdr:nvSpPr>
        <xdr:cNvPr id="3527" name="TextBox 3">
          <a:extLst>
            <a:ext uri="{FF2B5EF4-FFF2-40B4-BE49-F238E27FC236}">
              <a16:creationId xmlns:a16="http://schemas.microsoft.com/office/drawing/2014/main" id="{4E9CA223-CF31-4020-95F2-654119D0FBEA}"/>
            </a:ext>
          </a:extLst>
        </xdr:cNvPr>
        <xdr:cNvSpPr txBox="1">
          <a:spLocks noChangeArrowheads="1"/>
        </xdr:cNvSpPr>
      </xdr:nvSpPr>
      <xdr:spPr bwMode="auto">
        <a:xfrm>
          <a:off x="2447925"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7197"/>
    <xdr:sp macro="" textlink="">
      <xdr:nvSpPr>
        <xdr:cNvPr id="3528" name="TextBox 3">
          <a:extLst>
            <a:ext uri="{FF2B5EF4-FFF2-40B4-BE49-F238E27FC236}">
              <a16:creationId xmlns:a16="http://schemas.microsoft.com/office/drawing/2014/main" id="{06EDEC75-EBC1-4606-8BE9-9BD2909F6E23}"/>
            </a:ext>
          </a:extLst>
        </xdr:cNvPr>
        <xdr:cNvSpPr txBox="1">
          <a:spLocks noChangeArrowheads="1"/>
        </xdr:cNvSpPr>
      </xdr:nvSpPr>
      <xdr:spPr bwMode="auto">
        <a:xfrm>
          <a:off x="2447925" y="22278975"/>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85040"/>
    <xdr:sp macro="" textlink="">
      <xdr:nvSpPr>
        <xdr:cNvPr id="3529" name="TextBox 3">
          <a:extLst>
            <a:ext uri="{FF2B5EF4-FFF2-40B4-BE49-F238E27FC236}">
              <a16:creationId xmlns:a16="http://schemas.microsoft.com/office/drawing/2014/main" id="{D26DC189-30AB-4CF5-AC78-627825D73A2D}"/>
            </a:ext>
          </a:extLst>
        </xdr:cNvPr>
        <xdr:cNvSpPr txBox="1">
          <a:spLocks noChangeArrowheads="1"/>
        </xdr:cNvSpPr>
      </xdr:nvSpPr>
      <xdr:spPr bwMode="auto">
        <a:xfrm>
          <a:off x="2447925"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7197"/>
    <xdr:sp macro="" textlink="">
      <xdr:nvSpPr>
        <xdr:cNvPr id="3530" name="TextBox 3">
          <a:extLst>
            <a:ext uri="{FF2B5EF4-FFF2-40B4-BE49-F238E27FC236}">
              <a16:creationId xmlns:a16="http://schemas.microsoft.com/office/drawing/2014/main" id="{A7E8BAED-65A2-4D4D-9541-BB9E495E2AB4}"/>
            </a:ext>
          </a:extLst>
        </xdr:cNvPr>
        <xdr:cNvSpPr txBox="1">
          <a:spLocks noChangeArrowheads="1"/>
        </xdr:cNvSpPr>
      </xdr:nvSpPr>
      <xdr:spPr bwMode="auto">
        <a:xfrm>
          <a:off x="2447925" y="22278975"/>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4565"/>
    <xdr:sp macro="" textlink="">
      <xdr:nvSpPr>
        <xdr:cNvPr id="3531" name="TextBox 3">
          <a:extLst>
            <a:ext uri="{FF2B5EF4-FFF2-40B4-BE49-F238E27FC236}">
              <a16:creationId xmlns:a16="http://schemas.microsoft.com/office/drawing/2014/main" id="{19F43777-71A9-462E-85BD-CB7157955269}"/>
            </a:ext>
          </a:extLst>
        </xdr:cNvPr>
        <xdr:cNvSpPr txBox="1">
          <a:spLocks noChangeArrowheads="1"/>
        </xdr:cNvSpPr>
      </xdr:nvSpPr>
      <xdr:spPr bwMode="auto">
        <a:xfrm>
          <a:off x="2447925" y="22278975"/>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4565"/>
    <xdr:sp macro="" textlink="">
      <xdr:nvSpPr>
        <xdr:cNvPr id="3532" name="TextBox 3">
          <a:extLst>
            <a:ext uri="{FF2B5EF4-FFF2-40B4-BE49-F238E27FC236}">
              <a16:creationId xmlns:a16="http://schemas.microsoft.com/office/drawing/2014/main" id="{9DCCE19B-400F-4CDA-ABFF-EBD64A226B02}"/>
            </a:ext>
          </a:extLst>
        </xdr:cNvPr>
        <xdr:cNvSpPr txBox="1">
          <a:spLocks noChangeArrowheads="1"/>
        </xdr:cNvSpPr>
      </xdr:nvSpPr>
      <xdr:spPr bwMode="auto">
        <a:xfrm>
          <a:off x="2447925" y="22278975"/>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85040"/>
    <xdr:sp macro="" textlink="">
      <xdr:nvSpPr>
        <xdr:cNvPr id="3533" name="TextBox 3">
          <a:extLst>
            <a:ext uri="{FF2B5EF4-FFF2-40B4-BE49-F238E27FC236}">
              <a16:creationId xmlns:a16="http://schemas.microsoft.com/office/drawing/2014/main" id="{E411DD7B-5A90-4165-B4B1-1A4775C2C6A2}"/>
            </a:ext>
          </a:extLst>
        </xdr:cNvPr>
        <xdr:cNvSpPr txBox="1">
          <a:spLocks noChangeArrowheads="1"/>
        </xdr:cNvSpPr>
      </xdr:nvSpPr>
      <xdr:spPr bwMode="auto">
        <a:xfrm>
          <a:off x="2447925"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7197"/>
    <xdr:sp macro="" textlink="">
      <xdr:nvSpPr>
        <xdr:cNvPr id="3534" name="TextBox 3">
          <a:extLst>
            <a:ext uri="{FF2B5EF4-FFF2-40B4-BE49-F238E27FC236}">
              <a16:creationId xmlns:a16="http://schemas.microsoft.com/office/drawing/2014/main" id="{69971345-F64B-4819-B27C-0D40698368C2}"/>
            </a:ext>
          </a:extLst>
        </xdr:cNvPr>
        <xdr:cNvSpPr txBox="1">
          <a:spLocks noChangeArrowheads="1"/>
        </xdr:cNvSpPr>
      </xdr:nvSpPr>
      <xdr:spPr bwMode="auto">
        <a:xfrm>
          <a:off x="2447925" y="22278975"/>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85040"/>
    <xdr:sp macro="" textlink="">
      <xdr:nvSpPr>
        <xdr:cNvPr id="3535" name="TextBox 3">
          <a:extLst>
            <a:ext uri="{FF2B5EF4-FFF2-40B4-BE49-F238E27FC236}">
              <a16:creationId xmlns:a16="http://schemas.microsoft.com/office/drawing/2014/main" id="{AAE4D8C4-63AD-4ADD-8219-239FA0DFBAA4}"/>
            </a:ext>
          </a:extLst>
        </xdr:cNvPr>
        <xdr:cNvSpPr txBox="1">
          <a:spLocks noChangeArrowheads="1"/>
        </xdr:cNvSpPr>
      </xdr:nvSpPr>
      <xdr:spPr bwMode="auto">
        <a:xfrm>
          <a:off x="2447925"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7197"/>
    <xdr:sp macro="" textlink="">
      <xdr:nvSpPr>
        <xdr:cNvPr id="3536" name="TextBox 3">
          <a:extLst>
            <a:ext uri="{FF2B5EF4-FFF2-40B4-BE49-F238E27FC236}">
              <a16:creationId xmlns:a16="http://schemas.microsoft.com/office/drawing/2014/main" id="{023C49E0-E01F-4DA8-BAC0-5B8DC8E0B785}"/>
            </a:ext>
          </a:extLst>
        </xdr:cNvPr>
        <xdr:cNvSpPr txBox="1">
          <a:spLocks noChangeArrowheads="1"/>
        </xdr:cNvSpPr>
      </xdr:nvSpPr>
      <xdr:spPr bwMode="auto">
        <a:xfrm>
          <a:off x="2447925" y="22278975"/>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4565"/>
    <xdr:sp macro="" textlink="">
      <xdr:nvSpPr>
        <xdr:cNvPr id="3537" name="TextBox 3">
          <a:extLst>
            <a:ext uri="{FF2B5EF4-FFF2-40B4-BE49-F238E27FC236}">
              <a16:creationId xmlns:a16="http://schemas.microsoft.com/office/drawing/2014/main" id="{08C1679F-D022-4741-8C56-DBD16B931815}"/>
            </a:ext>
          </a:extLst>
        </xdr:cNvPr>
        <xdr:cNvSpPr txBox="1">
          <a:spLocks noChangeArrowheads="1"/>
        </xdr:cNvSpPr>
      </xdr:nvSpPr>
      <xdr:spPr bwMode="auto">
        <a:xfrm>
          <a:off x="2447925" y="22278975"/>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4565"/>
    <xdr:sp macro="" textlink="">
      <xdr:nvSpPr>
        <xdr:cNvPr id="3538" name="TextBox 3">
          <a:extLst>
            <a:ext uri="{FF2B5EF4-FFF2-40B4-BE49-F238E27FC236}">
              <a16:creationId xmlns:a16="http://schemas.microsoft.com/office/drawing/2014/main" id="{0F750497-C14D-4F5B-B5B3-DB4A3900A3BA}"/>
            </a:ext>
          </a:extLst>
        </xdr:cNvPr>
        <xdr:cNvSpPr txBox="1">
          <a:spLocks noChangeArrowheads="1"/>
        </xdr:cNvSpPr>
      </xdr:nvSpPr>
      <xdr:spPr bwMode="auto">
        <a:xfrm>
          <a:off x="2447925" y="22278975"/>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5922"/>
    <xdr:sp macro="" textlink="">
      <xdr:nvSpPr>
        <xdr:cNvPr id="3539" name="TextBox 3">
          <a:extLst>
            <a:ext uri="{FF2B5EF4-FFF2-40B4-BE49-F238E27FC236}">
              <a16:creationId xmlns:a16="http://schemas.microsoft.com/office/drawing/2014/main" id="{F69377AE-57C9-434B-8CF0-C4C9FDA870FB}"/>
            </a:ext>
          </a:extLst>
        </xdr:cNvPr>
        <xdr:cNvSpPr txBox="1">
          <a:spLocks noChangeArrowheads="1"/>
        </xdr:cNvSpPr>
      </xdr:nvSpPr>
      <xdr:spPr bwMode="auto">
        <a:xfrm>
          <a:off x="2447925"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5447"/>
    <xdr:sp macro="" textlink="">
      <xdr:nvSpPr>
        <xdr:cNvPr id="3540" name="TextBox 3">
          <a:extLst>
            <a:ext uri="{FF2B5EF4-FFF2-40B4-BE49-F238E27FC236}">
              <a16:creationId xmlns:a16="http://schemas.microsoft.com/office/drawing/2014/main" id="{EB74706E-FC4E-4D12-B2A9-A9AD9B9BAB26}"/>
            </a:ext>
          </a:extLst>
        </xdr:cNvPr>
        <xdr:cNvSpPr txBox="1">
          <a:spLocks noChangeArrowheads="1"/>
        </xdr:cNvSpPr>
      </xdr:nvSpPr>
      <xdr:spPr bwMode="auto">
        <a:xfrm>
          <a:off x="2447925" y="22278975"/>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5922"/>
    <xdr:sp macro="" textlink="">
      <xdr:nvSpPr>
        <xdr:cNvPr id="3541" name="TextBox 3">
          <a:extLst>
            <a:ext uri="{FF2B5EF4-FFF2-40B4-BE49-F238E27FC236}">
              <a16:creationId xmlns:a16="http://schemas.microsoft.com/office/drawing/2014/main" id="{CA296DA0-2DE3-49C3-A26E-E8FA513428BF}"/>
            </a:ext>
          </a:extLst>
        </xdr:cNvPr>
        <xdr:cNvSpPr txBox="1">
          <a:spLocks noChangeArrowheads="1"/>
        </xdr:cNvSpPr>
      </xdr:nvSpPr>
      <xdr:spPr bwMode="auto">
        <a:xfrm>
          <a:off x="2447925"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5447"/>
    <xdr:sp macro="" textlink="">
      <xdr:nvSpPr>
        <xdr:cNvPr id="3542" name="TextBox 3">
          <a:extLst>
            <a:ext uri="{FF2B5EF4-FFF2-40B4-BE49-F238E27FC236}">
              <a16:creationId xmlns:a16="http://schemas.microsoft.com/office/drawing/2014/main" id="{F62C0E73-1EFB-4A0C-8459-E8BA989D2291}"/>
            </a:ext>
          </a:extLst>
        </xdr:cNvPr>
        <xdr:cNvSpPr txBox="1">
          <a:spLocks noChangeArrowheads="1"/>
        </xdr:cNvSpPr>
      </xdr:nvSpPr>
      <xdr:spPr bwMode="auto">
        <a:xfrm>
          <a:off x="2447925" y="22278975"/>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3547"/>
    <xdr:sp macro="" textlink="">
      <xdr:nvSpPr>
        <xdr:cNvPr id="3543" name="TextBox 3">
          <a:extLst>
            <a:ext uri="{FF2B5EF4-FFF2-40B4-BE49-F238E27FC236}">
              <a16:creationId xmlns:a16="http://schemas.microsoft.com/office/drawing/2014/main" id="{4EB743F2-66CA-44F9-92BA-8B6609CF1593}"/>
            </a:ext>
          </a:extLst>
        </xdr:cNvPr>
        <xdr:cNvSpPr txBox="1">
          <a:spLocks noChangeArrowheads="1"/>
        </xdr:cNvSpPr>
      </xdr:nvSpPr>
      <xdr:spPr bwMode="auto">
        <a:xfrm>
          <a:off x="2447925" y="22278975"/>
          <a:ext cx="0" cy="463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544" name="TextBox 3">
          <a:extLst>
            <a:ext uri="{FF2B5EF4-FFF2-40B4-BE49-F238E27FC236}">
              <a16:creationId xmlns:a16="http://schemas.microsoft.com/office/drawing/2014/main" id="{3A0A927F-DF5C-4547-BAA0-6EBB13DDF795}"/>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5447"/>
    <xdr:sp macro="" textlink="">
      <xdr:nvSpPr>
        <xdr:cNvPr id="3545" name="TextBox 3">
          <a:extLst>
            <a:ext uri="{FF2B5EF4-FFF2-40B4-BE49-F238E27FC236}">
              <a16:creationId xmlns:a16="http://schemas.microsoft.com/office/drawing/2014/main" id="{CA0E0B6E-3C88-41C4-BCE7-90AE09DF1725}"/>
            </a:ext>
          </a:extLst>
        </xdr:cNvPr>
        <xdr:cNvSpPr txBox="1">
          <a:spLocks noChangeArrowheads="1"/>
        </xdr:cNvSpPr>
      </xdr:nvSpPr>
      <xdr:spPr bwMode="auto">
        <a:xfrm>
          <a:off x="2447925" y="22278975"/>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5447"/>
    <xdr:sp macro="" textlink="">
      <xdr:nvSpPr>
        <xdr:cNvPr id="3546" name="TextBox 3">
          <a:extLst>
            <a:ext uri="{FF2B5EF4-FFF2-40B4-BE49-F238E27FC236}">
              <a16:creationId xmlns:a16="http://schemas.microsoft.com/office/drawing/2014/main" id="{A204B226-AC2F-451A-839E-E04FE2E5EA64}"/>
            </a:ext>
          </a:extLst>
        </xdr:cNvPr>
        <xdr:cNvSpPr txBox="1">
          <a:spLocks noChangeArrowheads="1"/>
        </xdr:cNvSpPr>
      </xdr:nvSpPr>
      <xdr:spPr bwMode="auto">
        <a:xfrm>
          <a:off x="2447925" y="22278975"/>
          <a:ext cx="0" cy="425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4972"/>
    <xdr:sp macro="" textlink="">
      <xdr:nvSpPr>
        <xdr:cNvPr id="3547" name="TextBox 3">
          <a:extLst>
            <a:ext uri="{FF2B5EF4-FFF2-40B4-BE49-F238E27FC236}">
              <a16:creationId xmlns:a16="http://schemas.microsoft.com/office/drawing/2014/main" id="{ABAA9372-0B9F-40EB-A2EE-FD820F5FE3A0}"/>
            </a:ext>
          </a:extLst>
        </xdr:cNvPr>
        <xdr:cNvSpPr txBox="1">
          <a:spLocks noChangeArrowheads="1"/>
        </xdr:cNvSpPr>
      </xdr:nvSpPr>
      <xdr:spPr bwMode="auto">
        <a:xfrm>
          <a:off x="2447925"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4972"/>
    <xdr:sp macro="" textlink="">
      <xdr:nvSpPr>
        <xdr:cNvPr id="3548" name="TextBox 3">
          <a:extLst>
            <a:ext uri="{FF2B5EF4-FFF2-40B4-BE49-F238E27FC236}">
              <a16:creationId xmlns:a16="http://schemas.microsoft.com/office/drawing/2014/main" id="{D28A5C50-F658-4B96-94B3-A8288569A196}"/>
            </a:ext>
          </a:extLst>
        </xdr:cNvPr>
        <xdr:cNvSpPr txBox="1">
          <a:spLocks noChangeArrowheads="1"/>
        </xdr:cNvSpPr>
      </xdr:nvSpPr>
      <xdr:spPr bwMode="auto">
        <a:xfrm>
          <a:off x="2447925"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549" name="TextBox 3">
          <a:extLst>
            <a:ext uri="{FF2B5EF4-FFF2-40B4-BE49-F238E27FC236}">
              <a16:creationId xmlns:a16="http://schemas.microsoft.com/office/drawing/2014/main" id="{0A3066BD-A237-4BFE-BAFA-6F2060F888AE}"/>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4972"/>
    <xdr:sp macro="" textlink="">
      <xdr:nvSpPr>
        <xdr:cNvPr id="3550" name="TextBox 3">
          <a:extLst>
            <a:ext uri="{FF2B5EF4-FFF2-40B4-BE49-F238E27FC236}">
              <a16:creationId xmlns:a16="http://schemas.microsoft.com/office/drawing/2014/main" id="{D7F0A7D3-52FF-4103-9BC0-01B8A940ED37}"/>
            </a:ext>
          </a:extLst>
        </xdr:cNvPr>
        <xdr:cNvSpPr txBox="1">
          <a:spLocks noChangeArrowheads="1"/>
        </xdr:cNvSpPr>
      </xdr:nvSpPr>
      <xdr:spPr bwMode="auto">
        <a:xfrm>
          <a:off x="2447925"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551" name="TextBox 3">
          <a:extLst>
            <a:ext uri="{FF2B5EF4-FFF2-40B4-BE49-F238E27FC236}">
              <a16:creationId xmlns:a16="http://schemas.microsoft.com/office/drawing/2014/main" id="{E2613E28-2399-473A-BDBF-41423B52FF71}"/>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3547"/>
    <xdr:sp macro="" textlink="">
      <xdr:nvSpPr>
        <xdr:cNvPr id="3552" name="TextBox 3">
          <a:extLst>
            <a:ext uri="{FF2B5EF4-FFF2-40B4-BE49-F238E27FC236}">
              <a16:creationId xmlns:a16="http://schemas.microsoft.com/office/drawing/2014/main" id="{7FB17385-D2E2-4AF0-BFC2-3A92C36F16D5}"/>
            </a:ext>
          </a:extLst>
        </xdr:cNvPr>
        <xdr:cNvSpPr txBox="1">
          <a:spLocks noChangeArrowheads="1"/>
        </xdr:cNvSpPr>
      </xdr:nvSpPr>
      <xdr:spPr bwMode="auto">
        <a:xfrm>
          <a:off x="2447925" y="22278975"/>
          <a:ext cx="0" cy="463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553" name="TextBox 3">
          <a:extLst>
            <a:ext uri="{FF2B5EF4-FFF2-40B4-BE49-F238E27FC236}">
              <a16:creationId xmlns:a16="http://schemas.microsoft.com/office/drawing/2014/main" id="{BD9EDC75-D00C-455C-8BE2-CB917AA910C4}"/>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554" name="TextBox 3">
          <a:extLst>
            <a:ext uri="{FF2B5EF4-FFF2-40B4-BE49-F238E27FC236}">
              <a16:creationId xmlns:a16="http://schemas.microsoft.com/office/drawing/2014/main" id="{13694026-6664-45BA-9B20-23AE881BC61F}"/>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4022"/>
    <xdr:sp macro="" textlink="">
      <xdr:nvSpPr>
        <xdr:cNvPr id="3555" name="TextBox 3">
          <a:extLst>
            <a:ext uri="{FF2B5EF4-FFF2-40B4-BE49-F238E27FC236}">
              <a16:creationId xmlns:a16="http://schemas.microsoft.com/office/drawing/2014/main" id="{3E94F508-5297-44D2-85A0-CD14CA6616D4}"/>
            </a:ext>
          </a:extLst>
        </xdr:cNvPr>
        <xdr:cNvSpPr txBox="1">
          <a:spLocks noChangeArrowheads="1"/>
        </xdr:cNvSpPr>
      </xdr:nvSpPr>
      <xdr:spPr bwMode="auto">
        <a:xfrm>
          <a:off x="2447925"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56" name="Text Box 22">
          <a:extLst>
            <a:ext uri="{FF2B5EF4-FFF2-40B4-BE49-F238E27FC236}">
              <a16:creationId xmlns:a16="http://schemas.microsoft.com/office/drawing/2014/main" id="{5F409E2C-C736-46C4-BBF3-30A3C551A75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57" name="Text Box 23">
          <a:extLst>
            <a:ext uri="{FF2B5EF4-FFF2-40B4-BE49-F238E27FC236}">
              <a16:creationId xmlns:a16="http://schemas.microsoft.com/office/drawing/2014/main" id="{8E772BAB-27E8-4AD0-BF78-F1133CA3AF0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58" name="Text Box 24">
          <a:extLst>
            <a:ext uri="{FF2B5EF4-FFF2-40B4-BE49-F238E27FC236}">
              <a16:creationId xmlns:a16="http://schemas.microsoft.com/office/drawing/2014/main" id="{F81BD44F-C410-4C22-8DC2-77D15248097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59" name="Text Box 25">
          <a:extLst>
            <a:ext uri="{FF2B5EF4-FFF2-40B4-BE49-F238E27FC236}">
              <a16:creationId xmlns:a16="http://schemas.microsoft.com/office/drawing/2014/main" id="{A701889B-4EC3-4D62-826F-CD615C66E51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60" name="Text Box 26">
          <a:extLst>
            <a:ext uri="{FF2B5EF4-FFF2-40B4-BE49-F238E27FC236}">
              <a16:creationId xmlns:a16="http://schemas.microsoft.com/office/drawing/2014/main" id="{C6E48F80-40DE-4965-A24D-769B9BFB70B5}"/>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61" name="Text Box 27">
          <a:extLst>
            <a:ext uri="{FF2B5EF4-FFF2-40B4-BE49-F238E27FC236}">
              <a16:creationId xmlns:a16="http://schemas.microsoft.com/office/drawing/2014/main" id="{728BEBB9-3C24-4CEB-A333-952EF4AF2F8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62" name="Text Box 28">
          <a:extLst>
            <a:ext uri="{FF2B5EF4-FFF2-40B4-BE49-F238E27FC236}">
              <a16:creationId xmlns:a16="http://schemas.microsoft.com/office/drawing/2014/main" id="{E61C2A19-6250-4359-98D9-675DF4965A8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63" name="Text Box 29">
          <a:extLst>
            <a:ext uri="{FF2B5EF4-FFF2-40B4-BE49-F238E27FC236}">
              <a16:creationId xmlns:a16="http://schemas.microsoft.com/office/drawing/2014/main" id="{BBCCD111-3490-42EB-8A64-90785FF4DFE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64" name="Text Box 14">
          <a:extLst>
            <a:ext uri="{FF2B5EF4-FFF2-40B4-BE49-F238E27FC236}">
              <a16:creationId xmlns:a16="http://schemas.microsoft.com/office/drawing/2014/main" id="{4EB42FB0-3B56-477B-BBDE-2984C17FE11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65" name="Text Box 15">
          <a:extLst>
            <a:ext uri="{FF2B5EF4-FFF2-40B4-BE49-F238E27FC236}">
              <a16:creationId xmlns:a16="http://schemas.microsoft.com/office/drawing/2014/main" id="{454DC16E-A174-4258-AA60-53441BB868C3}"/>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66" name="Text Box 16">
          <a:extLst>
            <a:ext uri="{FF2B5EF4-FFF2-40B4-BE49-F238E27FC236}">
              <a16:creationId xmlns:a16="http://schemas.microsoft.com/office/drawing/2014/main" id="{76F32519-21AC-4ECF-99B0-EC72F0D19C9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67" name="Text Box 17">
          <a:extLst>
            <a:ext uri="{FF2B5EF4-FFF2-40B4-BE49-F238E27FC236}">
              <a16:creationId xmlns:a16="http://schemas.microsoft.com/office/drawing/2014/main" id="{C1CD487E-241C-4CD3-B5FE-573A5FA88390}"/>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68" name="Text Box 18">
          <a:extLst>
            <a:ext uri="{FF2B5EF4-FFF2-40B4-BE49-F238E27FC236}">
              <a16:creationId xmlns:a16="http://schemas.microsoft.com/office/drawing/2014/main" id="{17F75B2F-E229-4FE8-925D-3856B3AA1F5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69" name="Text Box 19">
          <a:extLst>
            <a:ext uri="{FF2B5EF4-FFF2-40B4-BE49-F238E27FC236}">
              <a16:creationId xmlns:a16="http://schemas.microsoft.com/office/drawing/2014/main" id="{82385531-BD8F-4E66-9CA2-3539D71160C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70" name="Text Box 20">
          <a:extLst>
            <a:ext uri="{FF2B5EF4-FFF2-40B4-BE49-F238E27FC236}">
              <a16:creationId xmlns:a16="http://schemas.microsoft.com/office/drawing/2014/main" id="{515C408C-42A6-48C7-A5E1-1B1D97EF94C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71" name="Text Box 21">
          <a:extLst>
            <a:ext uri="{FF2B5EF4-FFF2-40B4-BE49-F238E27FC236}">
              <a16:creationId xmlns:a16="http://schemas.microsoft.com/office/drawing/2014/main" id="{3860E0E2-4428-4176-8CCE-A5027C65B8C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72" name="Text Box 14">
          <a:extLst>
            <a:ext uri="{FF2B5EF4-FFF2-40B4-BE49-F238E27FC236}">
              <a16:creationId xmlns:a16="http://schemas.microsoft.com/office/drawing/2014/main" id="{5CD560B9-BFFE-4EE5-9534-1216EE2FF9C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73" name="Text Box 15">
          <a:extLst>
            <a:ext uri="{FF2B5EF4-FFF2-40B4-BE49-F238E27FC236}">
              <a16:creationId xmlns:a16="http://schemas.microsoft.com/office/drawing/2014/main" id="{DD129596-0FD5-4DE4-A4F6-043CFC0E64F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74" name="Text Box 16">
          <a:extLst>
            <a:ext uri="{FF2B5EF4-FFF2-40B4-BE49-F238E27FC236}">
              <a16:creationId xmlns:a16="http://schemas.microsoft.com/office/drawing/2014/main" id="{CC414D27-F35A-4DF9-B464-8B20CA8B817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75" name="Text Box 17">
          <a:extLst>
            <a:ext uri="{FF2B5EF4-FFF2-40B4-BE49-F238E27FC236}">
              <a16:creationId xmlns:a16="http://schemas.microsoft.com/office/drawing/2014/main" id="{14EA2030-5051-4612-91A6-FE392A75ACA0}"/>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76" name="Text Box 18">
          <a:extLst>
            <a:ext uri="{FF2B5EF4-FFF2-40B4-BE49-F238E27FC236}">
              <a16:creationId xmlns:a16="http://schemas.microsoft.com/office/drawing/2014/main" id="{F49FE9BE-C06D-4076-AA68-DFA6FAC5425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77" name="Text Box 19">
          <a:extLst>
            <a:ext uri="{FF2B5EF4-FFF2-40B4-BE49-F238E27FC236}">
              <a16:creationId xmlns:a16="http://schemas.microsoft.com/office/drawing/2014/main" id="{1649231E-B6CA-4C26-B73A-D6B7D7107713}"/>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78" name="Text Box 20">
          <a:extLst>
            <a:ext uri="{FF2B5EF4-FFF2-40B4-BE49-F238E27FC236}">
              <a16:creationId xmlns:a16="http://schemas.microsoft.com/office/drawing/2014/main" id="{80ECBC67-ADCE-4050-AB57-DFE570777D6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79" name="Text Box 21">
          <a:extLst>
            <a:ext uri="{FF2B5EF4-FFF2-40B4-BE49-F238E27FC236}">
              <a16:creationId xmlns:a16="http://schemas.microsoft.com/office/drawing/2014/main" id="{52D1D61D-CEB5-43AA-9CE8-C526E6FC6D4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80" name="Text Box 22">
          <a:extLst>
            <a:ext uri="{FF2B5EF4-FFF2-40B4-BE49-F238E27FC236}">
              <a16:creationId xmlns:a16="http://schemas.microsoft.com/office/drawing/2014/main" id="{2FEC53FB-58F0-4E6D-AB2A-8DFC405362D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81" name="Text Box 23">
          <a:extLst>
            <a:ext uri="{FF2B5EF4-FFF2-40B4-BE49-F238E27FC236}">
              <a16:creationId xmlns:a16="http://schemas.microsoft.com/office/drawing/2014/main" id="{DFD94722-270B-44B1-81B9-BEDA9524487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82" name="Text Box 24">
          <a:extLst>
            <a:ext uri="{FF2B5EF4-FFF2-40B4-BE49-F238E27FC236}">
              <a16:creationId xmlns:a16="http://schemas.microsoft.com/office/drawing/2014/main" id="{160BDF5C-672D-43BF-A097-4382E1D63E69}"/>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83" name="Text Box 25">
          <a:extLst>
            <a:ext uri="{FF2B5EF4-FFF2-40B4-BE49-F238E27FC236}">
              <a16:creationId xmlns:a16="http://schemas.microsoft.com/office/drawing/2014/main" id="{DC2F6293-0870-418D-A3E9-8373D1EA6897}"/>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84" name="Text Box 26">
          <a:extLst>
            <a:ext uri="{FF2B5EF4-FFF2-40B4-BE49-F238E27FC236}">
              <a16:creationId xmlns:a16="http://schemas.microsoft.com/office/drawing/2014/main" id="{54499156-973E-4E5A-8204-A323A387BD5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85" name="Text Box 27">
          <a:extLst>
            <a:ext uri="{FF2B5EF4-FFF2-40B4-BE49-F238E27FC236}">
              <a16:creationId xmlns:a16="http://schemas.microsoft.com/office/drawing/2014/main" id="{5BD4FD91-1C29-4F36-98FD-6D4C1AC1F215}"/>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86" name="Text Box 28">
          <a:extLst>
            <a:ext uri="{FF2B5EF4-FFF2-40B4-BE49-F238E27FC236}">
              <a16:creationId xmlns:a16="http://schemas.microsoft.com/office/drawing/2014/main" id="{AFCFD0A8-8BAF-41C4-954D-C6556ECC6BCB}"/>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87" name="Text Box 29">
          <a:extLst>
            <a:ext uri="{FF2B5EF4-FFF2-40B4-BE49-F238E27FC236}">
              <a16:creationId xmlns:a16="http://schemas.microsoft.com/office/drawing/2014/main" id="{62377343-355D-4677-81BF-507A252A9EBC}"/>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88" name="Text Box 14">
          <a:extLst>
            <a:ext uri="{FF2B5EF4-FFF2-40B4-BE49-F238E27FC236}">
              <a16:creationId xmlns:a16="http://schemas.microsoft.com/office/drawing/2014/main" id="{CF2B8FA3-F57C-48B7-B219-7B3172646D7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89" name="Text Box 15">
          <a:extLst>
            <a:ext uri="{FF2B5EF4-FFF2-40B4-BE49-F238E27FC236}">
              <a16:creationId xmlns:a16="http://schemas.microsoft.com/office/drawing/2014/main" id="{6A276CEC-8D71-43B3-ABBE-4027F0BD577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90" name="Text Box 16">
          <a:extLst>
            <a:ext uri="{FF2B5EF4-FFF2-40B4-BE49-F238E27FC236}">
              <a16:creationId xmlns:a16="http://schemas.microsoft.com/office/drawing/2014/main" id="{B4C8A2F3-07A5-400D-8BAD-769852FDE50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91" name="Text Box 17">
          <a:extLst>
            <a:ext uri="{FF2B5EF4-FFF2-40B4-BE49-F238E27FC236}">
              <a16:creationId xmlns:a16="http://schemas.microsoft.com/office/drawing/2014/main" id="{7FC86253-3BF4-459C-A9DD-2E28BF9E565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92" name="Text Box 18">
          <a:extLst>
            <a:ext uri="{FF2B5EF4-FFF2-40B4-BE49-F238E27FC236}">
              <a16:creationId xmlns:a16="http://schemas.microsoft.com/office/drawing/2014/main" id="{72D6DBDC-F7B5-440F-9746-04DB6360515F}"/>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93" name="Text Box 19">
          <a:extLst>
            <a:ext uri="{FF2B5EF4-FFF2-40B4-BE49-F238E27FC236}">
              <a16:creationId xmlns:a16="http://schemas.microsoft.com/office/drawing/2014/main" id="{1DB4098A-D0A5-410F-ABAA-50740241CDC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94" name="Text Box 20">
          <a:extLst>
            <a:ext uri="{FF2B5EF4-FFF2-40B4-BE49-F238E27FC236}">
              <a16:creationId xmlns:a16="http://schemas.microsoft.com/office/drawing/2014/main" id="{915A45EC-80DF-453F-A470-122FE1E66FE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95" name="Text Box 21">
          <a:extLst>
            <a:ext uri="{FF2B5EF4-FFF2-40B4-BE49-F238E27FC236}">
              <a16:creationId xmlns:a16="http://schemas.microsoft.com/office/drawing/2014/main" id="{BCF96BC4-DCBF-4C72-8DD4-6F488C67E27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96" name="Text Box 14">
          <a:extLst>
            <a:ext uri="{FF2B5EF4-FFF2-40B4-BE49-F238E27FC236}">
              <a16:creationId xmlns:a16="http://schemas.microsoft.com/office/drawing/2014/main" id="{045A341D-41F3-4090-81DF-0ACE1F407AB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97" name="Text Box 15">
          <a:extLst>
            <a:ext uri="{FF2B5EF4-FFF2-40B4-BE49-F238E27FC236}">
              <a16:creationId xmlns:a16="http://schemas.microsoft.com/office/drawing/2014/main" id="{AC9B9434-C1F8-4276-8E09-78BB44A30357}"/>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98" name="Text Box 16">
          <a:extLst>
            <a:ext uri="{FF2B5EF4-FFF2-40B4-BE49-F238E27FC236}">
              <a16:creationId xmlns:a16="http://schemas.microsoft.com/office/drawing/2014/main" id="{EB0D597B-6992-43FA-BC17-1AFE3DF92769}"/>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599" name="Text Box 17">
          <a:extLst>
            <a:ext uri="{FF2B5EF4-FFF2-40B4-BE49-F238E27FC236}">
              <a16:creationId xmlns:a16="http://schemas.microsoft.com/office/drawing/2014/main" id="{48F2EFD8-7CB7-451F-965E-12D848021E3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00" name="Text Box 18">
          <a:extLst>
            <a:ext uri="{FF2B5EF4-FFF2-40B4-BE49-F238E27FC236}">
              <a16:creationId xmlns:a16="http://schemas.microsoft.com/office/drawing/2014/main" id="{3FECCFA2-C4EE-4F4E-BAB3-47E7F81B1CE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01" name="Text Box 19">
          <a:extLst>
            <a:ext uri="{FF2B5EF4-FFF2-40B4-BE49-F238E27FC236}">
              <a16:creationId xmlns:a16="http://schemas.microsoft.com/office/drawing/2014/main" id="{A9ED00D7-89DD-4367-BFDD-4EDBEFEC976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02" name="Text Box 20">
          <a:extLst>
            <a:ext uri="{FF2B5EF4-FFF2-40B4-BE49-F238E27FC236}">
              <a16:creationId xmlns:a16="http://schemas.microsoft.com/office/drawing/2014/main" id="{5D3601D0-35EA-41AE-9DBC-D8C38EEE7C4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03" name="Text Box 21">
          <a:extLst>
            <a:ext uri="{FF2B5EF4-FFF2-40B4-BE49-F238E27FC236}">
              <a16:creationId xmlns:a16="http://schemas.microsoft.com/office/drawing/2014/main" id="{C62ACE51-9DDD-41EB-9FCB-954016D2FC5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04" name="Text Box 22">
          <a:extLst>
            <a:ext uri="{FF2B5EF4-FFF2-40B4-BE49-F238E27FC236}">
              <a16:creationId xmlns:a16="http://schemas.microsoft.com/office/drawing/2014/main" id="{BF73B7E2-7A13-46EB-A0CB-5D26EFFA0F4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05" name="Text Box 23">
          <a:extLst>
            <a:ext uri="{FF2B5EF4-FFF2-40B4-BE49-F238E27FC236}">
              <a16:creationId xmlns:a16="http://schemas.microsoft.com/office/drawing/2014/main" id="{D002E40E-9D90-494C-A69A-6C868096624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06" name="Text Box 24">
          <a:extLst>
            <a:ext uri="{FF2B5EF4-FFF2-40B4-BE49-F238E27FC236}">
              <a16:creationId xmlns:a16="http://schemas.microsoft.com/office/drawing/2014/main" id="{5CA7A9E0-72A9-4153-B5D7-0E7AE5C8039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07" name="Text Box 25">
          <a:extLst>
            <a:ext uri="{FF2B5EF4-FFF2-40B4-BE49-F238E27FC236}">
              <a16:creationId xmlns:a16="http://schemas.microsoft.com/office/drawing/2014/main" id="{C0283FE8-A2D7-40BE-825D-A1FA2B90413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08" name="Text Box 26">
          <a:extLst>
            <a:ext uri="{FF2B5EF4-FFF2-40B4-BE49-F238E27FC236}">
              <a16:creationId xmlns:a16="http://schemas.microsoft.com/office/drawing/2014/main" id="{AD16892E-C504-4A63-9BDC-C1D9A7CC692F}"/>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09" name="Text Box 27">
          <a:extLst>
            <a:ext uri="{FF2B5EF4-FFF2-40B4-BE49-F238E27FC236}">
              <a16:creationId xmlns:a16="http://schemas.microsoft.com/office/drawing/2014/main" id="{0B66A3FD-D9B1-441A-8DE5-5A6DEF2EE199}"/>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10" name="Text Box 28">
          <a:extLst>
            <a:ext uri="{FF2B5EF4-FFF2-40B4-BE49-F238E27FC236}">
              <a16:creationId xmlns:a16="http://schemas.microsoft.com/office/drawing/2014/main" id="{81A51F2F-FF9A-4861-818D-832D21D35EC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11" name="Text Box 29">
          <a:extLst>
            <a:ext uri="{FF2B5EF4-FFF2-40B4-BE49-F238E27FC236}">
              <a16:creationId xmlns:a16="http://schemas.microsoft.com/office/drawing/2014/main" id="{F0EFB33E-B71E-4E9D-88F5-C4AF2FB17810}"/>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12" name="Text Box 14">
          <a:extLst>
            <a:ext uri="{FF2B5EF4-FFF2-40B4-BE49-F238E27FC236}">
              <a16:creationId xmlns:a16="http://schemas.microsoft.com/office/drawing/2014/main" id="{43B4CD50-F31E-450B-87A6-A8506744635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13" name="Text Box 15">
          <a:extLst>
            <a:ext uri="{FF2B5EF4-FFF2-40B4-BE49-F238E27FC236}">
              <a16:creationId xmlns:a16="http://schemas.microsoft.com/office/drawing/2014/main" id="{A07497D4-F1AF-4F7E-B824-EB8C50C6F17C}"/>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14" name="Text Box 16">
          <a:extLst>
            <a:ext uri="{FF2B5EF4-FFF2-40B4-BE49-F238E27FC236}">
              <a16:creationId xmlns:a16="http://schemas.microsoft.com/office/drawing/2014/main" id="{0E467E46-2C90-4828-9441-478A87FBC96F}"/>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15" name="Text Box 17">
          <a:extLst>
            <a:ext uri="{FF2B5EF4-FFF2-40B4-BE49-F238E27FC236}">
              <a16:creationId xmlns:a16="http://schemas.microsoft.com/office/drawing/2014/main" id="{3649AD4B-9908-4C36-B4C9-2987451B0A4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16" name="Text Box 18">
          <a:extLst>
            <a:ext uri="{FF2B5EF4-FFF2-40B4-BE49-F238E27FC236}">
              <a16:creationId xmlns:a16="http://schemas.microsoft.com/office/drawing/2014/main" id="{729C620F-A049-4C4E-8DEE-DE3EBA9F2E3F}"/>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17" name="Text Box 19">
          <a:extLst>
            <a:ext uri="{FF2B5EF4-FFF2-40B4-BE49-F238E27FC236}">
              <a16:creationId xmlns:a16="http://schemas.microsoft.com/office/drawing/2014/main" id="{3D28E9CD-38AD-4E06-9903-102DD71AC035}"/>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18" name="Text Box 20">
          <a:extLst>
            <a:ext uri="{FF2B5EF4-FFF2-40B4-BE49-F238E27FC236}">
              <a16:creationId xmlns:a16="http://schemas.microsoft.com/office/drawing/2014/main" id="{B7C9A391-E6DB-4BDA-8050-CD6D6205CF8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19" name="Text Box 21">
          <a:extLst>
            <a:ext uri="{FF2B5EF4-FFF2-40B4-BE49-F238E27FC236}">
              <a16:creationId xmlns:a16="http://schemas.microsoft.com/office/drawing/2014/main" id="{89E1AFD5-E605-48BE-9720-830A77013C1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20" name="Text Box 14">
          <a:extLst>
            <a:ext uri="{FF2B5EF4-FFF2-40B4-BE49-F238E27FC236}">
              <a16:creationId xmlns:a16="http://schemas.microsoft.com/office/drawing/2014/main" id="{86736498-D2E9-4761-81C7-A5E7A72B3AB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21" name="Text Box 15">
          <a:extLst>
            <a:ext uri="{FF2B5EF4-FFF2-40B4-BE49-F238E27FC236}">
              <a16:creationId xmlns:a16="http://schemas.microsoft.com/office/drawing/2014/main" id="{349D6943-428B-4995-BCBC-F63DDC1B614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22" name="Text Box 16">
          <a:extLst>
            <a:ext uri="{FF2B5EF4-FFF2-40B4-BE49-F238E27FC236}">
              <a16:creationId xmlns:a16="http://schemas.microsoft.com/office/drawing/2014/main" id="{533D591C-CAE3-409D-B57D-242711640987}"/>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23" name="Text Box 17">
          <a:extLst>
            <a:ext uri="{FF2B5EF4-FFF2-40B4-BE49-F238E27FC236}">
              <a16:creationId xmlns:a16="http://schemas.microsoft.com/office/drawing/2014/main" id="{289A54E6-B9CA-4E86-9622-37A3E680641F}"/>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24" name="Text Box 18">
          <a:extLst>
            <a:ext uri="{FF2B5EF4-FFF2-40B4-BE49-F238E27FC236}">
              <a16:creationId xmlns:a16="http://schemas.microsoft.com/office/drawing/2014/main" id="{61F5C96C-9D4B-4E26-B856-7F7871101EA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25" name="Text Box 19">
          <a:extLst>
            <a:ext uri="{FF2B5EF4-FFF2-40B4-BE49-F238E27FC236}">
              <a16:creationId xmlns:a16="http://schemas.microsoft.com/office/drawing/2014/main" id="{FD78710F-7ED6-4C18-AB84-E7ABA409055F}"/>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26" name="Text Box 20">
          <a:extLst>
            <a:ext uri="{FF2B5EF4-FFF2-40B4-BE49-F238E27FC236}">
              <a16:creationId xmlns:a16="http://schemas.microsoft.com/office/drawing/2014/main" id="{33170B05-8E0B-49F3-8808-6243308BB9D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27" name="Text Box 21">
          <a:extLst>
            <a:ext uri="{FF2B5EF4-FFF2-40B4-BE49-F238E27FC236}">
              <a16:creationId xmlns:a16="http://schemas.microsoft.com/office/drawing/2014/main" id="{79EBFFF4-3CA0-45DC-8C43-16DAFED09C45}"/>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28" name="Text Box 22">
          <a:extLst>
            <a:ext uri="{FF2B5EF4-FFF2-40B4-BE49-F238E27FC236}">
              <a16:creationId xmlns:a16="http://schemas.microsoft.com/office/drawing/2014/main" id="{14413780-160B-4223-8014-BC878EBA0B2B}"/>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29" name="Text Box 23">
          <a:extLst>
            <a:ext uri="{FF2B5EF4-FFF2-40B4-BE49-F238E27FC236}">
              <a16:creationId xmlns:a16="http://schemas.microsoft.com/office/drawing/2014/main" id="{CFD70120-D760-4967-AB43-588B851838F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30" name="Text Box 24">
          <a:extLst>
            <a:ext uri="{FF2B5EF4-FFF2-40B4-BE49-F238E27FC236}">
              <a16:creationId xmlns:a16="http://schemas.microsoft.com/office/drawing/2014/main" id="{698FAD0C-5E03-4364-BC46-C9ACDFD2E2D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31" name="Text Box 25">
          <a:extLst>
            <a:ext uri="{FF2B5EF4-FFF2-40B4-BE49-F238E27FC236}">
              <a16:creationId xmlns:a16="http://schemas.microsoft.com/office/drawing/2014/main" id="{EEC13A19-783A-4066-8E7A-30BDB34C3625}"/>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32" name="Text Box 26">
          <a:extLst>
            <a:ext uri="{FF2B5EF4-FFF2-40B4-BE49-F238E27FC236}">
              <a16:creationId xmlns:a16="http://schemas.microsoft.com/office/drawing/2014/main" id="{317AC78F-1EF7-4C54-B342-8CDF41A87A6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33" name="Text Box 27">
          <a:extLst>
            <a:ext uri="{FF2B5EF4-FFF2-40B4-BE49-F238E27FC236}">
              <a16:creationId xmlns:a16="http://schemas.microsoft.com/office/drawing/2014/main" id="{3F313FB1-D801-4FE1-8186-8B16ABCD5E8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34" name="Text Box 28">
          <a:extLst>
            <a:ext uri="{FF2B5EF4-FFF2-40B4-BE49-F238E27FC236}">
              <a16:creationId xmlns:a16="http://schemas.microsoft.com/office/drawing/2014/main" id="{7C08F827-BC7C-4F44-A711-130C1E56576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35" name="Text Box 29">
          <a:extLst>
            <a:ext uri="{FF2B5EF4-FFF2-40B4-BE49-F238E27FC236}">
              <a16:creationId xmlns:a16="http://schemas.microsoft.com/office/drawing/2014/main" id="{96C95592-4BC9-441D-8CE1-4C15B21A1B8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36" name="Text Box 14">
          <a:extLst>
            <a:ext uri="{FF2B5EF4-FFF2-40B4-BE49-F238E27FC236}">
              <a16:creationId xmlns:a16="http://schemas.microsoft.com/office/drawing/2014/main" id="{FE45A8B3-1A6F-4F5F-9A6A-502E4CB8728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37" name="Text Box 15">
          <a:extLst>
            <a:ext uri="{FF2B5EF4-FFF2-40B4-BE49-F238E27FC236}">
              <a16:creationId xmlns:a16="http://schemas.microsoft.com/office/drawing/2014/main" id="{24E1947D-7DEB-4623-AAE3-4FD559958DC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38" name="Text Box 16">
          <a:extLst>
            <a:ext uri="{FF2B5EF4-FFF2-40B4-BE49-F238E27FC236}">
              <a16:creationId xmlns:a16="http://schemas.microsoft.com/office/drawing/2014/main" id="{30A4BB3B-7A22-42C5-9BCD-77E68FEE42E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39" name="Text Box 17">
          <a:extLst>
            <a:ext uri="{FF2B5EF4-FFF2-40B4-BE49-F238E27FC236}">
              <a16:creationId xmlns:a16="http://schemas.microsoft.com/office/drawing/2014/main" id="{D1EF55C4-AC70-4BE1-8DFF-F09ACAF793D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40" name="Text Box 18">
          <a:extLst>
            <a:ext uri="{FF2B5EF4-FFF2-40B4-BE49-F238E27FC236}">
              <a16:creationId xmlns:a16="http://schemas.microsoft.com/office/drawing/2014/main" id="{E8E0DD06-2899-49D2-81AB-9ADD7BA12803}"/>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41" name="Text Box 19">
          <a:extLst>
            <a:ext uri="{FF2B5EF4-FFF2-40B4-BE49-F238E27FC236}">
              <a16:creationId xmlns:a16="http://schemas.microsoft.com/office/drawing/2014/main" id="{E6E648A0-7D09-433D-B2DC-785210F0644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42" name="Text Box 20">
          <a:extLst>
            <a:ext uri="{FF2B5EF4-FFF2-40B4-BE49-F238E27FC236}">
              <a16:creationId xmlns:a16="http://schemas.microsoft.com/office/drawing/2014/main" id="{1040FF31-2A51-4CDA-B809-3B6359CB3C20}"/>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43" name="Text Box 21">
          <a:extLst>
            <a:ext uri="{FF2B5EF4-FFF2-40B4-BE49-F238E27FC236}">
              <a16:creationId xmlns:a16="http://schemas.microsoft.com/office/drawing/2014/main" id="{071D029A-6E61-4AF7-B50C-E4165DD910E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44" name="Text Box 14">
          <a:extLst>
            <a:ext uri="{FF2B5EF4-FFF2-40B4-BE49-F238E27FC236}">
              <a16:creationId xmlns:a16="http://schemas.microsoft.com/office/drawing/2014/main" id="{C90DBAA3-2C10-4939-9361-9D9147B5E37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45" name="Text Box 15">
          <a:extLst>
            <a:ext uri="{FF2B5EF4-FFF2-40B4-BE49-F238E27FC236}">
              <a16:creationId xmlns:a16="http://schemas.microsoft.com/office/drawing/2014/main" id="{90AC18B2-14BA-4EEA-BF67-51A746A92EEB}"/>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46" name="Text Box 16">
          <a:extLst>
            <a:ext uri="{FF2B5EF4-FFF2-40B4-BE49-F238E27FC236}">
              <a16:creationId xmlns:a16="http://schemas.microsoft.com/office/drawing/2014/main" id="{38EC75E2-112D-4E4B-B0E8-7ED11D767685}"/>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47" name="Text Box 17">
          <a:extLst>
            <a:ext uri="{FF2B5EF4-FFF2-40B4-BE49-F238E27FC236}">
              <a16:creationId xmlns:a16="http://schemas.microsoft.com/office/drawing/2014/main" id="{4A239F5F-87AB-421D-8518-48550470DD90}"/>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48" name="Text Box 18">
          <a:extLst>
            <a:ext uri="{FF2B5EF4-FFF2-40B4-BE49-F238E27FC236}">
              <a16:creationId xmlns:a16="http://schemas.microsoft.com/office/drawing/2014/main" id="{D9352CA2-A090-4004-9C3F-838176B7AC0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49" name="Text Box 19">
          <a:extLst>
            <a:ext uri="{FF2B5EF4-FFF2-40B4-BE49-F238E27FC236}">
              <a16:creationId xmlns:a16="http://schemas.microsoft.com/office/drawing/2014/main" id="{C3EDF331-7254-42BB-8193-783BB3EA420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50" name="Text Box 20">
          <a:extLst>
            <a:ext uri="{FF2B5EF4-FFF2-40B4-BE49-F238E27FC236}">
              <a16:creationId xmlns:a16="http://schemas.microsoft.com/office/drawing/2014/main" id="{F8CA3E0D-A7D4-4B95-A8D6-F766705F4CF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51" name="Text Box 21">
          <a:extLst>
            <a:ext uri="{FF2B5EF4-FFF2-40B4-BE49-F238E27FC236}">
              <a16:creationId xmlns:a16="http://schemas.microsoft.com/office/drawing/2014/main" id="{54510425-1251-4814-9EC4-EB59946E0AC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52" name="Text Box 22">
          <a:extLst>
            <a:ext uri="{FF2B5EF4-FFF2-40B4-BE49-F238E27FC236}">
              <a16:creationId xmlns:a16="http://schemas.microsoft.com/office/drawing/2014/main" id="{BF27CB4E-F025-49E8-9B39-920BCBDFFD5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53" name="Text Box 23">
          <a:extLst>
            <a:ext uri="{FF2B5EF4-FFF2-40B4-BE49-F238E27FC236}">
              <a16:creationId xmlns:a16="http://schemas.microsoft.com/office/drawing/2014/main" id="{F7B7EFD5-C823-473D-A517-5A4541ADEDF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54" name="Text Box 24">
          <a:extLst>
            <a:ext uri="{FF2B5EF4-FFF2-40B4-BE49-F238E27FC236}">
              <a16:creationId xmlns:a16="http://schemas.microsoft.com/office/drawing/2014/main" id="{B8B6593E-BB46-476A-BB71-58606B1A5C10}"/>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55" name="Text Box 25">
          <a:extLst>
            <a:ext uri="{FF2B5EF4-FFF2-40B4-BE49-F238E27FC236}">
              <a16:creationId xmlns:a16="http://schemas.microsoft.com/office/drawing/2014/main" id="{2C25BF00-74C4-42AD-88C1-5499045EC53F}"/>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56" name="Text Box 26">
          <a:extLst>
            <a:ext uri="{FF2B5EF4-FFF2-40B4-BE49-F238E27FC236}">
              <a16:creationId xmlns:a16="http://schemas.microsoft.com/office/drawing/2014/main" id="{559DD5AD-11C7-425F-9C60-22C2499CB72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57" name="Text Box 27">
          <a:extLst>
            <a:ext uri="{FF2B5EF4-FFF2-40B4-BE49-F238E27FC236}">
              <a16:creationId xmlns:a16="http://schemas.microsoft.com/office/drawing/2014/main" id="{F4C920ED-C695-4407-996A-CD112B09C869}"/>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58" name="Text Box 28">
          <a:extLst>
            <a:ext uri="{FF2B5EF4-FFF2-40B4-BE49-F238E27FC236}">
              <a16:creationId xmlns:a16="http://schemas.microsoft.com/office/drawing/2014/main" id="{69B756C6-E530-4AC4-BC10-106C0CD2BEE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59" name="Text Box 29">
          <a:extLst>
            <a:ext uri="{FF2B5EF4-FFF2-40B4-BE49-F238E27FC236}">
              <a16:creationId xmlns:a16="http://schemas.microsoft.com/office/drawing/2014/main" id="{1ACAB1F1-0E85-47F3-8DBE-A0D77FB4AED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60" name="Text Box 14">
          <a:extLst>
            <a:ext uri="{FF2B5EF4-FFF2-40B4-BE49-F238E27FC236}">
              <a16:creationId xmlns:a16="http://schemas.microsoft.com/office/drawing/2014/main" id="{DDAD66B8-22E5-4AF0-8451-0D974361947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61" name="Text Box 15">
          <a:extLst>
            <a:ext uri="{FF2B5EF4-FFF2-40B4-BE49-F238E27FC236}">
              <a16:creationId xmlns:a16="http://schemas.microsoft.com/office/drawing/2014/main" id="{FC70E9BC-BF70-4392-A2D9-81BFE1D669C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62" name="Text Box 16">
          <a:extLst>
            <a:ext uri="{FF2B5EF4-FFF2-40B4-BE49-F238E27FC236}">
              <a16:creationId xmlns:a16="http://schemas.microsoft.com/office/drawing/2014/main" id="{1E844717-8637-471B-9128-32196CA1F875}"/>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63" name="Text Box 17">
          <a:extLst>
            <a:ext uri="{FF2B5EF4-FFF2-40B4-BE49-F238E27FC236}">
              <a16:creationId xmlns:a16="http://schemas.microsoft.com/office/drawing/2014/main" id="{4B27C1C6-0F32-4917-A3BB-6E5CAD2CF4A0}"/>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64" name="Text Box 18">
          <a:extLst>
            <a:ext uri="{FF2B5EF4-FFF2-40B4-BE49-F238E27FC236}">
              <a16:creationId xmlns:a16="http://schemas.microsoft.com/office/drawing/2014/main" id="{D9FE65F8-C8B4-47AF-9E57-E935449B129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65" name="Text Box 19">
          <a:extLst>
            <a:ext uri="{FF2B5EF4-FFF2-40B4-BE49-F238E27FC236}">
              <a16:creationId xmlns:a16="http://schemas.microsoft.com/office/drawing/2014/main" id="{87011CAA-7CEA-4DAE-84F1-AB5CAA06A453}"/>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66" name="Text Box 20">
          <a:extLst>
            <a:ext uri="{FF2B5EF4-FFF2-40B4-BE49-F238E27FC236}">
              <a16:creationId xmlns:a16="http://schemas.microsoft.com/office/drawing/2014/main" id="{BF7EDD3D-15D8-4526-9B12-F92D262B31F5}"/>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67" name="Text Box 21">
          <a:extLst>
            <a:ext uri="{FF2B5EF4-FFF2-40B4-BE49-F238E27FC236}">
              <a16:creationId xmlns:a16="http://schemas.microsoft.com/office/drawing/2014/main" id="{EED93426-4083-46A5-B724-BD3FD7C964E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68" name="Text Box 14">
          <a:extLst>
            <a:ext uri="{FF2B5EF4-FFF2-40B4-BE49-F238E27FC236}">
              <a16:creationId xmlns:a16="http://schemas.microsoft.com/office/drawing/2014/main" id="{96E2E862-FD90-44A7-9570-A543CE8B1200}"/>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69" name="Text Box 15">
          <a:extLst>
            <a:ext uri="{FF2B5EF4-FFF2-40B4-BE49-F238E27FC236}">
              <a16:creationId xmlns:a16="http://schemas.microsoft.com/office/drawing/2014/main" id="{F077D65A-DB1F-4649-AD45-AAEEFA58A91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70" name="Text Box 16">
          <a:extLst>
            <a:ext uri="{FF2B5EF4-FFF2-40B4-BE49-F238E27FC236}">
              <a16:creationId xmlns:a16="http://schemas.microsoft.com/office/drawing/2014/main" id="{EE0C5388-E4F2-4945-8D99-57334C42D92C}"/>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71" name="Text Box 17">
          <a:extLst>
            <a:ext uri="{FF2B5EF4-FFF2-40B4-BE49-F238E27FC236}">
              <a16:creationId xmlns:a16="http://schemas.microsoft.com/office/drawing/2014/main" id="{BB9BB7CC-D065-4ADB-9862-E91A632D9F7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72" name="Text Box 18">
          <a:extLst>
            <a:ext uri="{FF2B5EF4-FFF2-40B4-BE49-F238E27FC236}">
              <a16:creationId xmlns:a16="http://schemas.microsoft.com/office/drawing/2014/main" id="{3DDE9D6C-EC94-4BF3-B4BC-B25B7E11376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73" name="Text Box 19">
          <a:extLst>
            <a:ext uri="{FF2B5EF4-FFF2-40B4-BE49-F238E27FC236}">
              <a16:creationId xmlns:a16="http://schemas.microsoft.com/office/drawing/2014/main" id="{0A9F6DBB-1D60-4F8C-B6EA-FB234A98DD5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74" name="Text Box 20">
          <a:extLst>
            <a:ext uri="{FF2B5EF4-FFF2-40B4-BE49-F238E27FC236}">
              <a16:creationId xmlns:a16="http://schemas.microsoft.com/office/drawing/2014/main" id="{52143771-B107-41BA-9BC9-6F49D9E7B32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75" name="Text Box 21">
          <a:extLst>
            <a:ext uri="{FF2B5EF4-FFF2-40B4-BE49-F238E27FC236}">
              <a16:creationId xmlns:a16="http://schemas.microsoft.com/office/drawing/2014/main" id="{61A92B0E-F87C-49E1-9C5D-D6E23FEDFEC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76" name="Text Box 22">
          <a:extLst>
            <a:ext uri="{FF2B5EF4-FFF2-40B4-BE49-F238E27FC236}">
              <a16:creationId xmlns:a16="http://schemas.microsoft.com/office/drawing/2014/main" id="{FD6CBD65-C2A7-4435-9B49-6F3D34201F1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77" name="Text Box 23">
          <a:extLst>
            <a:ext uri="{FF2B5EF4-FFF2-40B4-BE49-F238E27FC236}">
              <a16:creationId xmlns:a16="http://schemas.microsoft.com/office/drawing/2014/main" id="{006032FA-0B9E-4050-8459-66B85E2AC04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78" name="Text Box 24">
          <a:extLst>
            <a:ext uri="{FF2B5EF4-FFF2-40B4-BE49-F238E27FC236}">
              <a16:creationId xmlns:a16="http://schemas.microsoft.com/office/drawing/2014/main" id="{F8F03C33-C070-4AF7-B6DE-C14D5C800028}"/>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79" name="Text Box 25">
          <a:extLst>
            <a:ext uri="{FF2B5EF4-FFF2-40B4-BE49-F238E27FC236}">
              <a16:creationId xmlns:a16="http://schemas.microsoft.com/office/drawing/2014/main" id="{EF6AA449-CE68-4DBE-8A1E-F78881A57F99}"/>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80" name="Text Box 26">
          <a:extLst>
            <a:ext uri="{FF2B5EF4-FFF2-40B4-BE49-F238E27FC236}">
              <a16:creationId xmlns:a16="http://schemas.microsoft.com/office/drawing/2014/main" id="{D1770FB2-6BE5-44B9-B2E5-BB81006E7C4E}"/>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81" name="Text Box 27">
          <a:extLst>
            <a:ext uri="{FF2B5EF4-FFF2-40B4-BE49-F238E27FC236}">
              <a16:creationId xmlns:a16="http://schemas.microsoft.com/office/drawing/2014/main" id="{B1E1E0C3-5629-4ED3-906E-EE23C6FE7DC7}"/>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82" name="Text Box 28">
          <a:extLst>
            <a:ext uri="{FF2B5EF4-FFF2-40B4-BE49-F238E27FC236}">
              <a16:creationId xmlns:a16="http://schemas.microsoft.com/office/drawing/2014/main" id="{BC2BF841-E049-4B63-B192-E58817406BF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83" name="Text Box 29">
          <a:extLst>
            <a:ext uri="{FF2B5EF4-FFF2-40B4-BE49-F238E27FC236}">
              <a16:creationId xmlns:a16="http://schemas.microsoft.com/office/drawing/2014/main" id="{98895BEF-D922-4202-AA05-F13995D75629}"/>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84" name="Text Box 14">
          <a:extLst>
            <a:ext uri="{FF2B5EF4-FFF2-40B4-BE49-F238E27FC236}">
              <a16:creationId xmlns:a16="http://schemas.microsoft.com/office/drawing/2014/main" id="{EED0C525-11D9-41FE-A239-1A88517A3D6F}"/>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85" name="Text Box 15">
          <a:extLst>
            <a:ext uri="{FF2B5EF4-FFF2-40B4-BE49-F238E27FC236}">
              <a16:creationId xmlns:a16="http://schemas.microsoft.com/office/drawing/2014/main" id="{2EE4C31A-27A5-4311-BB01-689DBE191C2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86" name="Text Box 16">
          <a:extLst>
            <a:ext uri="{FF2B5EF4-FFF2-40B4-BE49-F238E27FC236}">
              <a16:creationId xmlns:a16="http://schemas.microsoft.com/office/drawing/2014/main" id="{7CEC90FE-E314-4049-8D13-9CB5339BE98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87" name="Text Box 17">
          <a:extLst>
            <a:ext uri="{FF2B5EF4-FFF2-40B4-BE49-F238E27FC236}">
              <a16:creationId xmlns:a16="http://schemas.microsoft.com/office/drawing/2014/main" id="{6F7FD7DD-8E40-4029-851A-7BB7AFAA47A4}"/>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88" name="Text Box 18">
          <a:extLst>
            <a:ext uri="{FF2B5EF4-FFF2-40B4-BE49-F238E27FC236}">
              <a16:creationId xmlns:a16="http://schemas.microsoft.com/office/drawing/2014/main" id="{BAE65DB8-022E-4550-9CF0-ED1CA1825232}"/>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89" name="Text Box 19">
          <a:extLst>
            <a:ext uri="{FF2B5EF4-FFF2-40B4-BE49-F238E27FC236}">
              <a16:creationId xmlns:a16="http://schemas.microsoft.com/office/drawing/2014/main" id="{55B002A7-3BED-4267-BCFD-D618C5794DC1}"/>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90" name="Text Box 20">
          <a:extLst>
            <a:ext uri="{FF2B5EF4-FFF2-40B4-BE49-F238E27FC236}">
              <a16:creationId xmlns:a16="http://schemas.microsoft.com/office/drawing/2014/main" id="{515040C3-0EA6-4D38-B096-CC02D3B152EB}"/>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91" name="Text Box 21">
          <a:extLst>
            <a:ext uri="{FF2B5EF4-FFF2-40B4-BE49-F238E27FC236}">
              <a16:creationId xmlns:a16="http://schemas.microsoft.com/office/drawing/2014/main" id="{55569E9C-CF37-463D-8740-0740FF70841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92" name="Text Box 14">
          <a:extLst>
            <a:ext uri="{FF2B5EF4-FFF2-40B4-BE49-F238E27FC236}">
              <a16:creationId xmlns:a16="http://schemas.microsoft.com/office/drawing/2014/main" id="{461F70A8-7A55-40F0-8D62-140C57C0608B}"/>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93" name="Text Box 15">
          <a:extLst>
            <a:ext uri="{FF2B5EF4-FFF2-40B4-BE49-F238E27FC236}">
              <a16:creationId xmlns:a16="http://schemas.microsoft.com/office/drawing/2014/main" id="{6A5D6D17-0CBB-4895-8993-010F47C740E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94" name="Text Box 16">
          <a:extLst>
            <a:ext uri="{FF2B5EF4-FFF2-40B4-BE49-F238E27FC236}">
              <a16:creationId xmlns:a16="http://schemas.microsoft.com/office/drawing/2014/main" id="{70E138F1-956F-47B0-8092-360BCB5235C9}"/>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95" name="Text Box 17">
          <a:extLst>
            <a:ext uri="{FF2B5EF4-FFF2-40B4-BE49-F238E27FC236}">
              <a16:creationId xmlns:a16="http://schemas.microsoft.com/office/drawing/2014/main" id="{D6FA9AF7-22B9-4229-A1C3-51064B3778A3}"/>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96" name="Text Box 18">
          <a:extLst>
            <a:ext uri="{FF2B5EF4-FFF2-40B4-BE49-F238E27FC236}">
              <a16:creationId xmlns:a16="http://schemas.microsoft.com/office/drawing/2014/main" id="{D284F39A-9B75-4FD5-87D7-AA163B4B4A36}"/>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97" name="Text Box 19">
          <a:extLst>
            <a:ext uri="{FF2B5EF4-FFF2-40B4-BE49-F238E27FC236}">
              <a16:creationId xmlns:a16="http://schemas.microsoft.com/office/drawing/2014/main" id="{D54B6629-AAA1-4E37-8062-5835156F8C9A}"/>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98" name="Text Box 20">
          <a:extLst>
            <a:ext uri="{FF2B5EF4-FFF2-40B4-BE49-F238E27FC236}">
              <a16:creationId xmlns:a16="http://schemas.microsoft.com/office/drawing/2014/main" id="{5C7B8B7D-F44F-4421-B11E-6EF2E727D1DD}"/>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6872"/>
    <xdr:sp macro="" textlink="">
      <xdr:nvSpPr>
        <xdr:cNvPr id="3699" name="Text Box 21">
          <a:extLst>
            <a:ext uri="{FF2B5EF4-FFF2-40B4-BE49-F238E27FC236}">
              <a16:creationId xmlns:a16="http://schemas.microsoft.com/office/drawing/2014/main" id="{278B590A-C8F5-44F7-A1F6-B480BBF222A5}"/>
            </a:ext>
          </a:extLst>
        </xdr:cNvPr>
        <xdr:cNvSpPr txBox="1">
          <a:spLocks noChangeArrowheads="1"/>
        </xdr:cNvSpPr>
      </xdr:nvSpPr>
      <xdr:spPr bwMode="auto">
        <a:xfrm>
          <a:off x="1504950" y="22278975"/>
          <a:ext cx="7620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0522"/>
    <xdr:sp macro="" textlink="">
      <xdr:nvSpPr>
        <xdr:cNvPr id="3700" name="TextBox 3">
          <a:extLst>
            <a:ext uri="{FF2B5EF4-FFF2-40B4-BE49-F238E27FC236}">
              <a16:creationId xmlns:a16="http://schemas.microsoft.com/office/drawing/2014/main" id="{90E68203-78BA-4110-82D4-AF70B7AB24A6}"/>
            </a:ext>
          </a:extLst>
        </xdr:cNvPr>
        <xdr:cNvSpPr txBox="1">
          <a:spLocks noChangeArrowheads="1"/>
        </xdr:cNvSpPr>
      </xdr:nvSpPr>
      <xdr:spPr bwMode="auto">
        <a:xfrm>
          <a:off x="2447925"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0047"/>
    <xdr:sp macro="" textlink="">
      <xdr:nvSpPr>
        <xdr:cNvPr id="3701" name="TextBox 3">
          <a:extLst>
            <a:ext uri="{FF2B5EF4-FFF2-40B4-BE49-F238E27FC236}">
              <a16:creationId xmlns:a16="http://schemas.microsoft.com/office/drawing/2014/main" id="{CC558DDB-006F-4D83-8B40-DB08D016A13E}"/>
            </a:ext>
          </a:extLst>
        </xdr:cNvPr>
        <xdr:cNvSpPr txBox="1">
          <a:spLocks noChangeArrowheads="1"/>
        </xdr:cNvSpPr>
      </xdr:nvSpPr>
      <xdr:spPr bwMode="auto">
        <a:xfrm>
          <a:off x="2447925" y="22278975"/>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0522"/>
    <xdr:sp macro="" textlink="">
      <xdr:nvSpPr>
        <xdr:cNvPr id="3702" name="TextBox 3">
          <a:extLst>
            <a:ext uri="{FF2B5EF4-FFF2-40B4-BE49-F238E27FC236}">
              <a16:creationId xmlns:a16="http://schemas.microsoft.com/office/drawing/2014/main" id="{E8690344-3945-43C5-8C62-4C954AEE192A}"/>
            </a:ext>
          </a:extLst>
        </xdr:cNvPr>
        <xdr:cNvSpPr txBox="1">
          <a:spLocks noChangeArrowheads="1"/>
        </xdr:cNvSpPr>
      </xdr:nvSpPr>
      <xdr:spPr bwMode="auto">
        <a:xfrm>
          <a:off x="2447925"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0047"/>
    <xdr:sp macro="" textlink="">
      <xdr:nvSpPr>
        <xdr:cNvPr id="3703" name="TextBox 3">
          <a:extLst>
            <a:ext uri="{FF2B5EF4-FFF2-40B4-BE49-F238E27FC236}">
              <a16:creationId xmlns:a16="http://schemas.microsoft.com/office/drawing/2014/main" id="{1F2D560F-A72F-408D-8965-C69F0FBF746B}"/>
            </a:ext>
          </a:extLst>
        </xdr:cNvPr>
        <xdr:cNvSpPr txBox="1">
          <a:spLocks noChangeArrowheads="1"/>
        </xdr:cNvSpPr>
      </xdr:nvSpPr>
      <xdr:spPr bwMode="auto">
        <a:xfrm>
          <a:off x="2447925" y="22278975"/>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8147"/>
    <xdr:sp macro="" textlink="">
      <xdr:nvSpPr>
        <xdr:cNvPr id="3704" name="TextBox 3">
          <a:extLst>
            <a:ext uri="{FF2B5EF4-FFF2-40B4-BE49-F238E27FC236}">
              <a16:creationId xmlns:a16="http://schemas.microsoft.com/office/drawing/2014/main" id="{5E2A1B3C-8704-489D-8F32-74C7C229749B}"/>
            </a:ext>
          </a:extLst>
        </xdr:cNvPr>
        <xdr:cNvSpPr txBox="1">
          <a:spLocks noChangeArrowheads="1"/>
        </xdr:cNvSpPr>
      </xdr:nvSpPr>
      <xdr:spPr bwMode="auto">
        <a:xfrm>
          <a:off x="2447925" y="22278975"/>
          <a:ext cx="0" cy="43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9097"/>
    <xdr:sp macro="" textlink="">
      <xdr:nvSpPr>
        <xdr:cNvPr id="3705" name="TextBox 3">
          <a:extLst>
            <a:ext uri="{FF2B5EF4-FFF2-40B4-BE49-F238E27FC236}">
              <a16:creationId xmlns:a16="http://schemas.microsoft.com/office/drawing/2014/main" id="{5CDC6232-8D49-4433-96DD-C725160EED55}"/>
            </a:ext>
          </a:extLst>
        </xdr:cNvPr>
        <xdr:cNvSpPr txBox="1">
          <a:spLocks noChangeArrowheads="1"/>
        </xdr:cNvSpPr>
      </xdr:nvSpPr>
      <xdr:spPr bwMode="auto">
        <a:xfrm>
          <a:off x="2447925" y="22278975"/>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0047"/>
    <xdr:sp macro="" textlink="">
      <xdr:nvSpPr>
        <xdr:cNvPr id="3706" name="TextBox 3">
          <a:extLst>
            <a:ext uri="{FF2B5EF4-FFF2-40B4-BE49-F238E27FC236}">
              <a16:creationId xmlns:a16="http://schemas.microsoft.com/office/drawing/2014/main" id="{E07BC410-7405-48AC-9AC4-D04371718AFB}"/>
            </a:ext>
          </a:extLst>
        </xdr:cNvPr>
        <xdr:cNvSpPr txBox="1">
          <a:spLocks noChangeArrowheads="1"/>
        </xdr:cNvSpPr>
      </xdr:nvSpPr>
      <xdr:spPr bwMode="auto">
        <a:xfrm>
          <a:off x="2447925" y="22278975"/>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0047"/>
    <xdr:sp macro="" textlink="">
      <xdr:nvSpPr>
        <xdr:cNvPr id="3707" name="TextBox 3">
          <a:extLst>
            <a:ext uri="{FF2B5EF4-FFF2-40B4-BE49-F238E27FC236}">
              <a16:creationId xmlns:a16="http://schemas.microsoft.com/office/drawing/2014/main" id="{E6244D6F-BA95-445E-B6E9-A01A3093A826}"/>
            </a:ext>
          </a:extLst>
        </xdr:cNvPr>
        <xdr:cNvSpPr txBox="1">
          <a:spLocks noChangeArrowheads="1"/>
        </xdr:cNvSpPr>
      </xdr:nvSpPr>
      <xdr:spPr bwMode="auto">
        <a:xfrm>
          <a:off x="2447925" y="22278975"/>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9572"/>
    <xdr:sp macro="" textlink="">
      <xdr:nvSpPr>
        <xdr:cNvPr id="3708" name="TextBox 3">
          <a:extLst>
            <a:ext uri="{FF2B5EF4-FFF2-40B4-BE49-F238E27FC236}">
              <a16:creationId xmlns:a16="http://schemas.microsoft.com/office/drawing/2014/main" id="{5ECA3EAB-D396-49F9-B0E2-EA77FF1D306D}"/>
            </a:ext>
          </a:extLst>
        </xdr:cNvPr>
        <xdr:cNvSpPr txBox="1">
          <a:spLocks noChangeArrowheads="1"/>
        </xdr:cNvSpPr>
      </xdr:nvSpPr>
      <xdr:spPr bwMode="auto">
        <a:xfrm>
          <a:off x="2447925"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9572"/>
    <xdr:sp macro="" textlink="">
      <xdr:nvSpPr>
        <xdr:cNvPr id="3709" name="TextBox 3">
          <a:extLst>
            <a:ext uri="{FF2B5EF4-FFF2-40B4-BE49-F238E27FC236}">
              <a16:creationId xmlns:a16="http://schemas.microsoft.com/office/drawing/2014/main" id="{68477BD0-3A78-460E-9160-D349C2F4B42C}"/>
            </a:ext>
          </a:extLst>
        </xdr:cNvPr>
        <xdr:cNvSpPr txBox="1">
          <a:spLocks noChangeArrowheads="1"/>
        </xdr:cNvSpPr>
      </xdr:nvSpPr>
      <xdr:spPr bwMode="auto">
        <a:xfrm>
          <a:off x="2447925"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9097"/>
    <xdr:sp macro="" textlink="">
      <xdr:nvSpPr>
        <xdr:cNvPr id="3710" name="TextBox 3">
          <a:extLst>
            <a:ext uri="{FF2B5EF4-FFF2-40B4-BE49-F238E27FC236}">
              <a16:creationId xmlns:a16="http://schemas.microsoft.com/office/drawing/2014/main" id="{EBC0408F-0E65-4C27-B453-30328063CFE0}"/>
            </a:ext>
          </a:extLst>
        </xdr:cNvPr>
        <xdr:cNvSpPr txBox="1">
          <a:spLocks noChangeArrowheads="1"/>
        </xdr:cNvSpPr>
      </xdr:nvSpPr>
      <xdr:spPr bwMode="auto">
        <a:xfrm>
          <a:off x="2447925" y="22278975"/>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9572"/>
    <xdr:sp macro="" textlink="">
      <xdr:nvSpPr>
        <xdr:cNvPr id="3711" name="TextBox 3">
          <a:extLst>
            <a:ext uri="{FF2B5EF4-FFF2-40B4-BE49-F238E27FC236}">
              <a16:creationId xmlns:a16="http://schemas.microsoft.com/office/drawing/2014/main" id="{1DCD2660-57FE-46DC-A3BB-83518C0869B0}"/>
            </a:ext>
          </a:extLst>
        </xdr:cNvPr>
        <xdr:cNvSpPr txBox="1">
          <a:spLocks noChangeArrowheads="1"/>
        </xdr:cNvSpPr>
      </xdr:nvSpPr>
      <xdr:spPr bwMode="auto">
        <a:xfrm>
          <a:off x="2447925"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9097"/>
    <xdr:sp macro="" textlink="">
      <xdr:nvSpPr>
        <xdr:cNvPr id="3712" name="TextBox 3">
          <a:extLst>
            <a:ext uri="{FF2B5EF4-FFF2-40B4-BE49-F238E27FC236}">
              <a16:creationId xmlns:a16="http://schemas.microsoft.com/office/drawing/2014/main" id="{1A09B252-DA62-4A5D-808F-6F7FBABF8204}"/>
            </a:ext>
          </a:extLst>
        </xdr:cNvPr>
        <xdr:cNvSpPr txBox="1">
          <a:spLocks noChangeArrowheads="1"/>
        </xdr:cNvSpPr>
      </xdr:nvSpPr>
      <xdr:spPr bwMode="auto">
        <a:xfrm>
          <a:off x="2447925" y="22278975"/>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7197"/>
    <xdr:sp macro="" textlink="">
      <xdr:nvSpPr>
        <xdr:cNvPr id="3713" name="TextBox 3">
          <a:extLst>
            <a:ext uri="{FF2B5EF4-FFF2-40B4-BE49-F238E27FC236}">
              <a16:creationId xmlns:a16="http://schemas.microsoft.com/office/drawing/2014/main" id="{20319897-BFFE-4FC2-9D23-90039A56D9D3}"/>
            </a:ext>
          </a:extLst>
        </xdr:cNvPr>
        <xdr:cNvSpPr txBox="1">
          <a:spLocks noChangeArrowheads="1"/>
        </xdr:cNvSpPr>
      </xdr:nvSpPr>
      <xdr:spPr bwMode="auto">
        <a:xfrm>
          <a:off x="2447925" y="22278975"/>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8147"/>
    <xdr:sp macro="" textlink="">
      <xdr:nvSpPr>
        <xdr:cNvPr id="3714" name="TextBox 3">
          <a:extLst>
            <a:ext uri="{FF2B5EF4-FFF2-40B4-BE49-F238E27FC236}">
              <a16:creationId xmlns:a16="http://schemas.microsoft.com/office/drawing/2014/main" id="{B038BAC6-4959-4470-84C8-3D6CC3BAB6E4}"/>
            </a:ext>
          </a:extLst>
        </xdr:cNvPr>
        <xdr:cNvSpPr txBox="1">
          <a:spLocks noChangeArrowheads="1"/>
        </xdr:cNvSpPr>
      </xdr:nvSpPr>
      <xdr:spPr bwMode="auto">
        <a:xfrm>
          <a:off x="2447925" y="22278975"/>
          <a:ext cx="0" cy="43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9097"/>
    <xdr:sp macro="" textlink="">
      <xdr:nvSpPr>
        <xdr:cNvPr id="3715" name="TextBox 3">
          <a:extLst>
            <a:ext uri="{FF2B5EF4-FFF2-40B4-BE49-F238E27FC236}">
              <a16:creationId xmlns:a16="http://schemas.microsoft.com/office/drawing/2014/main" id="{F82D630E-A55B-4F39-8F36-606685A14C39}"/>
            </a:ext>
          </a:extLst>
        </xdr:cNvPr>
        <xdr:cNvSpPr txBox="1">
          <a:spLocks noChangeArrowheads="1"/>
        </xdr:cNvSpPr>
      </xdr:nvSpPr>
      <xdr:spPr bwMode="auto">
        <a:xfrm>
          <a:off x="2447925" y="22278975"/>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9097"/>
    <xdr:sp macro="" textlink="">
      <xdr:nvSpPr>
        <xdr:cNvPr id="3716" name="TextBox 3">
          <a:extLst>
            <a:ext uri="{FF2B5EF4-FFF2-40B4-BE49-F238E27FC236}">
              <a16:creationId xmlns:a16="http://schemas.microsoft.com/office/drawing/2014/main" id="{C652BF32-0BA0-4DC5-8C0E-FAFE5DF8DA01}"/>
            </a:ext>
          </a:extLst>
        </xdr:cNvPr>
        <xdr:cNvSpPr txBox="1">
          <a:spLocks noChangeArrowheads="1"/>
        </xdr:cNvSpPr>
      </xdr:nvSpPr>
      <xdr:spPr bwMode="auto">
        <a:xfrm>
          <a:off x="2447925" y="22278975"/>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8622"/>
    <xdr:sp macro="" textlink="">
      <xdr:nvSpPr>
        <xdr:cNvPr id="3717" name="TextBox 3">
          <a:extLst>
            <a:ext uri="{FF2B5EF4-FFF2-40B4-BE49-F238E27FC236}">
              <a16:creationId xmlns:a16="http://schemas.microsoft.com/office/drawing/2014/main" id="{CA9B049E-54F0-459D-8873-DE6CE53EA228}"/>
            </a:ext>
          </a:extLst>
        </xdr:cNvPr>
        <xdr:cNvSpPr txBox="1">
          <a:spLocks noChangeArrowheads="1"/>
        </xdr:cNvSpPr>
      </xdr:nvSpPr>
      <xdr:spPr bwMode="auto">
        <a:xfrm>
          <a:off x="2447925"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4565"/>
    <xdr:sp macro="" textlink="">
      <xdr:nvSpPr>
        <xdr:cNvPr id="3718" name="TextBox 3">
          <a:extLst>
            <a:ext uri="{FF2B5EF4-FFF2-40B4-BE49-F238E27FC236}">
              <a16:creationId xmlns:a16="http://schemas.microsoft.com/office/drawing/2014/main" id="{8AEC46C4-4F82-4CC5-B6A7-9881C2A86EE1}"/>
            </a:ext>
          </a:extLst>
        </xdr:cNvPr>
        <xdr:cNvSpPr txBox="1">
          <a:spLocks noChangeArrowheads="1"/>
        </xdr:cNvSpPr>
      </xdr:nvSpPr>
      <xdr:spPr bwMode="auto">
        <a:xfrm>
          <a:off x="2447925" y="22278975"/>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4565"/>
    <xdr:sp macro="" textlink="">
      <xdr:nvSpPr>
        <xdr:cNvPr id="3719" name="TextBox 3">
          <a:extLst>
            <a:ext uri="{FF2B5EF4-FFF2-40B4-BE49-F238E27FC236}">
              <a16:creationId xmlns:a16="http://schemas.microsoft.com/office/drawing/2014/main" id="{70D8E8BF-09FE-4AC2-8079-09D6E9555E25}"/>
            </a:ext>
          </a:extLst>
        </xdr:cNvPr>
        <xdr:cNvSpPr txBox="1">
          <a:spLocks noChangeArrowheads="1"/>
        </xdr:cNvSpPr>
      </xdr:nvSpPr>
      <xdr:spPr bwMode="auto">
        <a:xfrm>
          <a:off x="2447925" y="22278975"/>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0997"/>
    <xdr:sp macro="" textlink="">
      <xdr:nvSpPr>
        <xdr:cNvPr id="3720" name="TextBox 3">
          <a:extLst>
            <a:ext uri="{FF2B5EF4-FFF2-40B4-BE49-F238E27FC236}">
              <a16:creationId xmlns:a16="http://schemas.microsoft.com/office/drawing/2014/main" id="{D18CFF42-AFA6-4B70-9769-58C8CF4C75CF}"/>
            </a:ext>
          </a:extLst>
        </xdr:cNvPr>
        <xdr:cNvSpPr txBox="1">
          <a:spLocks noChangeArrowheads="1"/>
        </xdr:cNvSpPr>
      </xdr:nvSpPr>
      <xdr:spPr bwMode="auto">
        <a:xfrm>
          <a:off x="2447925" y="22278975"/>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721" name="TextBox 3">
          <a:extLst>
            <a:ext uri="{FF2B5EF4-FFF2-40B4-BE49-F238E27FC236}">
              <a16:creationId xmlns:a16="http://schemas.microsoft.com/office/drawing/2014/main" id="{B70AD8F0-628B-4BC4-9EB7-715012E47994}"/>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8147"/>
    <xdr:sp macro="" textlink="">
      <xdr:nvSpPr>
        <xdr:cNvPr id="3722" name="TextBox 3">
          <a:extLst>
            <a:ext uri="{FF2B5EF4-FFF2-40B4-BE49-F238E27FC236}">
              <a16:creationId xmlns:a16="http://schemas.microsoft.com/office/drawing/2014/main" id="{1247A1DF-AEA5-406F-84BC-5983C528454F}"/>
            </a:ext>
          </a:extLst>
        </xdr:cNvPr>
        <xdr:cNvSpPr txBox="1">
          <a:spLocks noChangeArrowheads="1"/>
        </xdr:cNvSpPr>
      </xdr:nvSpPr>
      <xdr:spPr bwMode="auto">
        <a:xfrm>
          <a:off x="2447925" y="22278975"/>
          <a:ext cx="0" cy="438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8622"/>
    <xdr:sp macro="" textlink="">
      <xdr:nvSpPr>
        <xdr:cNvPr id="3723" name="TextBox 3">
          <a:extLst>
            <a:ext uri="{FF2B5EF4-FFF2-40B4-BE49-F238E27FC236}">
              <a16:creationId xmlns:a16="http://schemas.microsoft.com/office/drawing/2014/main" id="{7E0BCB48-64D5-4DA5-8F93-82007D92373C}"/>
            </a:ext>
          </a:extLst>
        </xdr:cNvPr>
        <xdr:cNvSpPr txBox="1">
          <a:spLocks noChangeArrowheads="1"/>
        </xdr:cNvSpPr>
      </xdr:nvSpPr>
      <xdr:spPr bwMode="auto">
        <a:xfrm>
          <a:off x="2447925"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0047"/>
    <xdr:sp macro="" textlink="">
      <xdr:nvSpPr>
        <xdr:cNvPr id="3724" name="TextBox 3">
          <a:extLst>
            <a:ext uri="{FF2B5EF4-FFF2-40B4-BE49-F238E27FC236}">
              <a16:creationId xmlns:a16="http://schemas.microsoft.com/office/drawing/2014/main" id="{CFD9B40B-ED97-47F3-9B9D-CA63451324A1}"/>
            </a:ext>
          </a:extLst>
        </xdr:cNvPr>
        <xdr:cNvSpPr txBox="1">
          <a:spLocks noChangeArrowheads="1"/>
        </xdr:cNvSpPr>
      </xdr:nvSpPr>
      <xdr:spPr bwMode="auto">
        <a:xfrm>
          <a:off x="2447925" y="22278975"/>
          <a:ext cx="0" cy="40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0997"/>
    <xdr:sp macro="" textlink="">
      <xdr:nvSpPr>
        <xdr:cNvPr id="3725" name="TextBox 3">
          <a:extLst>
            <a:ext uri="{FF2B5EF4-FFF2-40B4-BE49-F238E27FC236}">
              <a16:creationId xmlns:a16="http://schemas.microsoft.com/office/drawing/2014/main" id="{6C039B44-9EFC-4CE0-9639-D20405F9D238}"/>
            </a:ext>
          </a:extLst>
        </xdr:cNvPr>
        <xdr:cNvSpPr txBox="1">
          <a:spLocks noChangeArrowheads="1"/>
        </xdr:cNvSpPr>
      </xdr:nvSpPr>
      <xdr:spPr bwMode="auto">
        <a:xfrm>
          <a:off x="2447925" y="22278975"/>
          <a:ext cx="0" cy="380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726" name="TextBox 3">
          <a:extLst>
            <a:ext uri="{FF2B5EF4-FFF2-40B4-BE49-F238E27FC236}">
              <a16:creationId xmlns:a16="http://schemas.microsoft.com/office/drawing/2014/main" id="{2FC0B042-62D6-4C1E-B9AD-F7BB9B7176DE}"/>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4497"/>
    <xdr:sp macro="" textlink="">
      <xdr:nvSpPr>
        <xdr:cNvPr id="3727" name="TextBox 3">
          <a:extLst>
            <a:ext uri="{FF2B5EF4-FFF2-40B4-BE49-F238E27FC236}">
              <a16:creationId xmlns:a16="http://schemas.microsoft.com/office/drawing/2014/main" id="{C084E050-CD7E-464B-A89C-36F14DBC7CC3}"/>
            </a:ext>
          </a:extLst>
        </xdr:cNvPr>
        <xdr:cNvSpPr txBox="1">
          <a:spLocks noChangeArrowheads="1"/>
        </xdr:cNvSpPr>
      </xdr:nvSpPr>
      <xdr:spPr bwMode="auto">
        <a:xfrm>
          <a:off x="2447925" y="22278975"/>
          <a:ext cx="0" cy="444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47672"/>
    <xdr:sp macro="" textlink="">
      <xdr:nvSpPr>
        <xdr:cNvPr id="3728" name="TextBox 3">
          <a:extLst>
            <a:ext uri="{FF2B5EF4-FFF2-40B4-BE49-F238E27FC236}">
              <a16:creationId xmlns:a16="http://schemas.microsoft.com/office/drawing/2014/main" id="{8B2C4325-CF0E-4E49-9478-34B04E4B9B17}"/>
            </a:ext>
          </a:extLst>
        </xdr:cNvPr>
        <xdr:cNvSpPr txBox="1">
          <a:spLocks noChangeArrowheads="1"/>
        </xdr:cNvSpPr>
      </xdr:nvSpPr>
      <xdr:spPr bwMode="auto">
        <a:xfrm>
          <a:off x="2447925" y="22278975"/>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8622"/>
    <xdr:sp macro="" textlink="">
      <xdr:nvSpPr>
        <xdr:cNvPr id="3729" name="TextBox 3">
          <a:extLst>
            <a:ext uri="{FF2B5EF4-FFF2-40B4-BE49-F238E27FC236}">
              <a16:creationId xmlns:a16="http://schemas.microsoft.com/office/drawing/2014/main" id="{650374B8-D952-4549-A3C8-3B39C82CC77E}"/>
            </a:ext>
          </a:extLst>
        </xdr:cNvPr>
        <xdr:cNvSpPr txBox="1">
          <a:spLocks noChangeArrowheads="1"/>
        </xdr:cNvSpPr>
      </xdr:nvSpPr>
      <xdr:spPr bwMode="auto">
        <a:xfrm>
          <a:off x="2447925"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9097"/>
    <xdr:sp macro="" textlink="">
      <xdr:nvSpPr>
        <xdr:cNvPr id="3730" name="TextBox 3">
          <a:extLst>
            <a:ext uri="{FF2B5EF4-FFF2-40B4-BE49-F238E27FC236}">
              <a16:creationId xmlns:a16="http://schemas.microsoft.com/office/drawing/2014/main" id="{7A72A09E-65BB-4D9C-97E7-D7E9F8960571}"/>
            </a:ext>
          </a:extLst>
        </xdr:cNvPr>
        <xdr:cNvSpPr txBox="1">
          <a:spLocks noChangeArrowheads="1"/>
        </xdr:cNvSpPr>
      </xdr:nvSpPr>
      <xdr:spPr bwMode="auto">
        <a:xfrm>
          <a:off x="2447925" y="22278975"/>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28622"/>
    <xdr:sp macro="" textlink="">
      <xdr:nvSpPr>
        <xdr:cNvPr id="3731" name="TextBox 3">
          <a:extLst>
            <a:ext uri="{FF2B5EF4-FFF2-40B4-BE49-F238E27FC236}">
              <a16:creationId xmlns:a16="http://schemas.microsoft.com/office/drawing/2014/main" id="{771B2156-2845-45DC-8E2E-08DA98968748}"/>
            </a:ext>
          </a:extLst>
        </xdr:cNvPr>
        <xdr:cNvSpPr txBox="1">
          <a:spLocks noChangeArrowheads="1"/>
        </xdr:cNvSpPr>
      </xdr:nvSpPr>
      <xdr:spPr bwMode="auto">
        <a:xfrm>
          <a:off x="2447925"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9097"/>
    <xdr:sp macro="" textlink="">
      <xdr:nvSpPr>
        <xdr:cNvPr id="3732" name="TextBox 3">
          <a:extLst>
            <a:ext uri="{FF2B5EF4-FFF2-40B4-BE49-F238E27FC236}">
              <a16:creationId xmlns:a16="http://schemas.microsoft.com/office/drawing/2014/main" id="{EA35E7FD-B713-4971-820F-179E52098FA1}"/>
            </a:ext>
          </a:extLst>
        </xdr:cNvPr>
        <xdr:cNvSpPr txBox="1">
          <a:spLocks noChangeArrowheads="1"/>
        </xdr:cNvSpPr>
      </xdr:nvSpPr>
      <xdr:spPr bwMode="auto">
        <a:xfrm>
          <a:off x="2447925" y="22278975"/>
          <a:ext cx="0" cy="41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7347"/>
    <xdr:sp macro="" textlink="">
      <xdr:nvSpPr>
        <xdr:cNvPr id="3733" name="TextBox 3">
          <a:extLst>
            <a:ext uri="{FF2B5EF4-FFF2-40B4-BE49-F238E27FC236}">
              <a16:creationId xmlns:a16="http://schemas.microsoft.com/office/drawing/2014/main" id="{6F65AFFC-8CB1-4BCE-9CB8-307170211746}"/>
            </a:ext>
          </a:extLst>
        </xdr:cNvPr>
        <xdr:cNvSpPr txBox="1">
          <a:spLocks noChangeArrowheads="1"/>
        </xdr:cNvSpPr>
      </xdr:nvSpPr>
      <xdr:spPr bwMode="auto">
        <a:xfrm>
          <a:off x="2447925" y="22278975"/>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6397"/>
    <xdr:sp macro="" textlink="">
      <xdr:nvSpPr>
        <xdr:cNvPr id="3734" name="TextBox 3">
          <a:extLst>
            <a:ext uri="{FF2B5EF4-FFF2-40B4-BE49-F238E27FC236}">
              <a16:creationId xmlns:a16="http://schemas.microsoft.com/office/drawing/2014/main" id="{08A260B7-7FE9-4BF9-B0E5-FA153A667757}"/>
            </a:ext>
          </a:extLst>
        </xdr:cNvPr>
        <xdr:cNvSpPr txBox="1">
          <a:spLocks noChangeArrowheads="1"/>
        </xdr:cNvSpPr>
      </xdr:nvSpPr>
      <xdr:spPr bwMode="auto">
        <a:xfrm>
          <a:off x="2447925" y="22278975"/>
          <a:ext cx="0" cy="406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7347"/>
    <xdr:sp macro="" textlink="">
      <xdr:nvSpPr>
        <xdr:cNvPr id="3735" name="TextBox 3">
          <a:extLst>
            <a:ext uri="{FF2B5EF4-FFF2-40B4-BE49-F238E27FC236}">
              <a16:creationId xmlns:a16="http://schemas.microsoft.com/office/drawing/2014/main" id="{56FE7A2E-E424-4D10-9214-AE6D01FC7107}"/>
            </a:ext>
          </a:extLst>
        </xdr:cNvPr>
        <xdr:cNvSpPr txBox="1">
          <a:spLocks noChangeArrowheads="1"/>
        </xdr:cNvSpPr>
      </xdr:nvSpPr>
      <xdr:spPr bwMode="auto">
        <a:xfrm>
          <a:off x="2447925" y="22278975"/>
          <a:ext cx="0" cy="38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7822"/>
    <xdr:sp macro="" textlink="">
      <xdr:nvSpPr>
        <xdr:cNvPr id="3736" name="TextBox 3">
          <a:extLst>
            <a:ext uri="{FF2B5EF4-FFF2-40B4-BE49-F238E27FC236}">
              <a16:creationId xmlns:a16="http://schemas.microsoft.com/office/drawing/2014/main" id="{5DA1F8CF-3384-43F3-A443-9CA12812C532}"/>
            </a:ext>
          </a:extLst>
        </xdr:cNvPr>
        <xdr:cNvSpPr txBox="1">
          <a:spLocks noChangeArrowheads="1"/>
        </xdr:cNvSpPr>
      </xdr:nvSpPr>
      <xdr:spPr bwMode="auto">
        <a:xfrm>
          <a:off x="2447925" y="22278975"/>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2747"/>
    <xdr:sp macro="" textlink="">
      <xdr:nvSpPr>
        <xdr:cNvPr id="3737" name="TextBox 3">
          <a:extLst>
            <a:ext uri="{FF2B5EF4-FFF2-40B4-BE49-F238E27FC236}">
              <a16:creationId xmlns:a16="http://schemas.microsoft.com/office/drawing/2014/main" id="{D62EC269-439F-4D4D-B11E-082953AF2C4B}"/>
            </a:ext>
          </a:extLst>
        </xdr:cNvPr>
        <xdr:cNvSpPr txBox="1">
          <a:spLocks noChangeArrowheads="1"/>
        </xdr:cNvSpPr>
      </xdr:nvSpPr>
      <xdr:spPr bwMode="auto">
        <a:xfrm>
          <a:off x="2447925" y="22278975"/>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738" name="TextBox 3">
          <a:extLst>
            <a:ext uri="{FF2B5EF4-FFF2-40B4-BE49-F238E27FC236}">
              <a16:creationId xmlns:a16="http://schemas.microsoft.com/office/drawing/2014/main" id="{544406ED-1DD4-4EE2-A086-EDD1626F0036}"/>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4172"/>
    <xdr:sp macro="" textlink="">
      <xdr:nvSpPr>
        <xdr:cNvPr id="3739" name="TextBox 3">
          <a:extLst>
            <a:ext uri="{FF2B5EF4-FFF2-40B4-BE49-F238E27FC236}">
              <a16:creationId xmlns:a16="http://schemas.microsoft.com/office/drawing/2014/main" id="{18C6A6AE-AC5F-49D0-BAAD-3DA69A885649}"/>
            </a:ext>
          </a:extLst>
        </xdr:cNvPr>
        <xdr:cNvSpPr txBox="1">
          <a:spLocks noChangeArrowheads="1"/>
        </xdr:cNvSpPr>
      </xdr:nvSpPr>
      <xdr:spPr bwMode="auto">
        <a:xfrm>
          <a:off x="2447925"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1797"/>
    <xdr:sp macro="" textlink="">
      <xdr:nvSpPr>
        <xdr:cNvPr id="3740" name="TextBox 3">
          <a:extLst>
            <a:ext uri="{FF2B5EF4-FFF2-40B4-BE49-F238E27FC236}">
              <a16:creationId xmlns:a16="http://schemas.microsoft.com/office/drawing/2014/main" id="{B9742317-C5D8-41FB-BB59-3A62CAC4FB1B}"/>
            </a:ext>
          </a:extLst>
        </xdr:cNvPr>
        <xdr:cNvSpPr txBox="1">
          <a:spLocks noChangeArrowheads="1"/>
        </xdr:cNvSpPr>
      </xdr:nvSpPr>
      <xdr:spPr bwMode="auto">
        <a:xfrm>
          <a:off x="2447925" y="22278975"/>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2747"/>
    <xdr:sp macro="" textlink="">
      <xdr:nvSpPr>
        <xdr:cNvPr id="3741" name="TextBox 3">
          <a:extLst>
            <a:ext uri="{FF2B5EF4-FFF2-40B4-BE49-F238E27FC236}">
              <a16:creationId xmlns:a16="http://schemas.microsoft.com/office/drawing/2014/main" id="{4B28DEE6-297C-466B-9E0D-BB155CF803D3}"/>
            </a:ext>
          </a:extLst>
        </xdr:cNvPr>
        <xdr:cNvSpPr txBox="1">
          <a:spLocks noChangeArrowheads="1"/>
        </xdr:cNvSpPr>
      </xdr:nvSpPr>
      <xdr:spPr bwMode="auto">
        <a:xfrm>
          <a:off x="2447925" y="22278975"/>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3222"/>
    <xdr:sp macro="" textlink="">
      <xdr:nvSpPr>
        <xdr:cNvPr id="3742" name="TextBox 3">
          <a:extLst>
            <a:ext uri="{FF2B5EF4-FFF2-40B4-BE49-F238E27FC236}">
              <a16:creationId xmlns:a16="http://schemas.microsoft.com/office/drawing/2014/main" id="{E91C86DD-8E04-45CC-BAA8-237AB86BF760}"/>
            </a:ext>
          </a:extLst>
        </xdr:cNvPr>
        <xdr:cNvSpPr txBox="1">
          <a:spLocks noChangeArrowheads="1"/>
        </xdr:cNvSpPr>
      </xdr:nvSpPr>
      <xdr:spPr bwMode="auto">
        <a:xfrm>
          <a:off x="2447925"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4172"/>
    <xdr:sp macro="" textlink="">
      <xdr:nvSpPr>
        <xdr:cNvPr id="3743" name="TextBox 3">
          <a:extLst>
            <a:ext uri="{FF2B5EF4-FFF2-40B4-BE49-F238E27FC236}">
              <a16:creationId xmlns:a16="http://schemas.microsoft.com/office/drawing/2014/main" id="{2D06DFD5-BE88-4A23-B248-F2967720AD78}"/>
            </a:ext>
          </a:extLst>
        </xdr:cNvPr>
        <xdr:cNvSpPr txBox="1">
          <a:spLocks noChangeArrowheads="1"/>
        </xdr:cNvSpPr>
      </xdr:nvSpPr>
      <xdr:spPr bwMode="auto">
        <a:xfrm>
          <a:off x="2447925"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744" name="TextBox 3">
          <a:extLst>
            <a:ext uri="{FF2B5EF4-FFF2-40B4-BE49-F238E27FC236}">
              <a16:creationId xmlns:a16="http://schemas.microsoft.com/office/drawing/2014/main" id="{2F384D18-4ED8-42B2-ADCB-D489B3300A60}"/>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4172"/>
    <xdr:sp macro="" textlink="">
      <xdr:nvSpPr>
        <xdr:cNvPr id="3745" name="TextBox 3">
          <a:extLst>
            <a:ext uri="{FF2B5EF4-FFF2-40B4-BE49-F238E27FC236}">
              <a16:creationId xmlns:a16="http://schemas.microsoft.com/office/drawing/2014/main" id="{613EBB8F-F282-4C05-8137-093D20FBFA61}"/>
            </a:ext>
          </a:extLst>
        </xdr:cNvPr>
        <xdr:cNvSpPr txBox="1">
          <a:spLocks noChangeArrowheads="1"/>
        </xdr:cNvSpPr>
      </xdr:nvSpPr>
      <xdr:spPr bwMode="auto">
        <a:xfrm>
          <a:off x="2447925"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746" name="TextBox 3">
          <a:extLst>
            <a:ext uri="{FF2B5EF4-FFF2-40B4-BE49-F238E27FC236}">
              <a16:creationId xmlns:a16="http://schemas.microsoft.com/office/drawing/2014/main" id="{A067BC1B-B6DB-4F72-BB41-C67F0E5583E7}"/>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747" name="TextBox 3">
          <a:extLst>
            <a:ext uri="{FF2B5EF4-FFF2-40B4-BE49-F238E27FC236}">
              <a16:creationId xmlns:a16="http://schemas.microsoft.com/office/drawing/2014/main" id="{86CB3060-BEBF-4F91-9C8C-9DA8D5A7EEBB}"/>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748" name="TextBox 3">
          <a:extLst>
            <a:ext uri="{FF2B5EF4-FFF2-40B4-BE49-F238E27FC236}">
              <a16:creationId xmlns:a16="http://schemas.microsoft.com/office/drawing/2014/main" id="{751C025A-51E3-4AC0-A8EF-4FA695770A36}"/>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2747"/>
    <xdr:sp macro="" textlink="">
      <xdr:nvSpPr>
        <xdr:cNvPr id="3749" name="TextBox 3">
          <a:extLst>
            <a:ext uri="{FF2B5EF4-FFF2-40B4-BE49-F238E27FC236}">
              <a16:creationId xmlns:a16="http://schemas.microsoft.com/office/drawing/2014/main" id="{FC6F44C4-9F3E-4D3D-860D-626C32676928}"/>
            </a:ext>
          </a:extLst>
        </xdr:cNvPr>
        <xdr:cNvSpPr txBox="1">
          <a:spLocks noChangeArrowheads="1"/>
        </xdr:cNvSpPr>
      </xdr:nvSpPr>
      <xdr:spPr bwMode="auto">
        <a:xfrm>
          <a:off x="2447925" y="22278975"/>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750" name="TextBox 3">
          <a:extLst>
            <a:ext uri="{FF2B5EF4-FFF2-40B4-BE49-F238E27FC236}">
              <a16:creationId xmlns:a16="http://schemas.microsoft.com/office/drawing/2014/main" id="{B5D8A904-1345-4DC5-8751-7893F838161B}"/>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751" name="TextBox 3">
          <a:extLst>
            <a:ext uri="{FF2B5EF4-FFF2-40B4-BE49-F238E27FC236}">
              <a16:creationId xmlns:a16="http://schemas.microsoft.com/office/drawing/2014/main" id="{B1902A07-3CF8-4548-A990-C41509BC72F4}"/>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752" name="TextBox 3">
          <a:extLst>
            <a:ext uri="{FF2B5EF4-FFF2-40B4-BE49-F238E27FC236}">
              <a16:creationId xmlns:a16="http://schemas.microsoft.com/office/drawing/2014/main" id="{99CF57C0-111C-41CC-9E01-9113E3BC43C9}"/>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88215"/>
    <xdr:sp macro="" textlink="">
      <xdr:nvSpPr>
        <xdr:cNvPr id="3753" name="TextBox 3">
          <a:extLst>
            <a:ext uri="{FF2B5EF4-FFF2-40B4-BE49-F238E27FC236}">
              <a16:creationId xmlns:a16="http://schemas.microsoft.com/office/drawing/2014/main" id="{78363A0D-9BD6-4EEC-8596-8229EAAD9B55}"/>
            </a:ext>
          </a:extLst>
        </xdr:cNvPr>
        <xdr:cNvSpPr txBox="1">
          <a:spLocks noChangeArrowheads="1"/>
        </xdr:cNvSpPr>
      </xdr:nvSpPr>
      <xdr:spPr bwMode="auto">
        <a:xfrm>
          <a:off x="2447925" y="22278975"/>
          <a:ext cx="0" cy="48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4172"/>
    <xdr:sp macro="" textlink="">
      <xdr:nvSpPr>
        <xdr:cNvPr id="3754" name="TextBox 3">
          <a:extLst>
            <a:ext uri="{FF2B5EF4-FFF2-40B4-BE49-F238E27FC236}">
              <a16:creationId xmlns:a16="http://schemas.microsoft.com/office/drawing/2014/main" id="{250C2E35-3479-4254-B0A3-EE6DA4D840D2}"/>
            </a:ext>
          </a:extLst>
        </xdr:cNvPr>
        <xdr:cNvSpPr txBox="1">
          <a:spLocks noChangeArrowheads="1"/>
        </xdr:cNvSpPr>
      </xdr:nvSpPr>
      <xdr:spPr bwMode="auto">
        <a:xfrm>
          <a:off x="2447925"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0372"/>
    <xdr:sp macro="" textlink="">
      <xdr:nvSpPr>
        <xdr:cNvPr id="3755" name="TextBox 3">
          <a:extLst>
            <a:ext uri="{FF2B5EF4-FFF2-40B4-BE49-F238E27FC236}">
              <a16:creationId xmlns:a16="http://schemas.microsoft.com/office/drawing/2014/main" id="{4798B22C-100D-4632-91EE-530531626D93}"/>
            </a:ext>
          </a:extLst>
        </xdr:cNvPr>
        <xdr:cNvSpPr txBox="1">
          <a:spLocks noChangeArrowheads="1"/>
        </xdr:cNvSpPr>
      </xdr:nvSpPr>
      <xdr:spPr bwMode="auto">
        <a:xfrm>
          <a:off x="2447925"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4172"/>
    <xdr:sp macro="" textlink="">
      <xdr:nvSpPr>
        <xdr:cNvPr id="3756" name="TextBox 3">
          <a:extLst>
            <a:ext uri="{FF2B5EF4-FFF2-40B4-BE49-F238E27FC236}">
              <a16:creationId xmlns:a16="http://schemas.microsoft.com/office/drawing/2014/main" id="{2775C653-5167-4DE8-95E3-52AED6B16276}"/>
            </a:ext>
          </a:extLst>
        </xdr:cNvPr>
        <xdr:cNvSpPr txBox="1">
          <a:spLocks noChangeArrowheads="1"/>
        </xdr:cNvSpPr>
      </xdr:nvSpPr>
      <xdr:spPr bwMode="auto">
        <a:xfrm>
          <a:off x="2447925"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757" name="TextBox 3">
          <a:extLst>
            <a:ext uri="{FF2B5EF4-FFF2-40B4-BE49-F238E27FC236}">
              <a16:creationId xmlns:a16="http://schemas.microsoft.com/office/drawing/2014/main" id="{1FAA778D-8AC4-4C6F-BB26-DD7BAA4FA380}"/>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4172"/>
    <xdr:sp macro="" textlink="">
      <xdr:nvSpPr>
        <xdr:cNvPr id="3758" name="TextBox 3">
          <a:extLst>
            <a:ext uri="{FF2B5EF4-FFF2-40B4-BE49-F238E27FC236}">
              <a16:creationId xmlns:a16="http://schemas.microsoft.com/office/drawing/2014/main" id="{8B378FD0-7B00-412B-AB5D-965A5D9F8E5E}"/>
            </a:ext>
          </a:extLst>
        </xdr:cNvPr>
        <xdr:cNvSpPr txBox="1">
          <a:spLocks noChangeArrowheads="1"/>
        </xdr:cNvSpPr>
      </xdr:nvSpPr>
      <xdr:spPr bwMode="auto">
        <a:xfrm>
          <a:off x="2447925"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759" name="TextBox 3">
          <a:extLst>
            <a:ext uri="{FF2B5EF4-FFF2-40B4-BE49-F238E27FC236}">
              <a16:creationId xmlns:a16="http://schemas.microsoft.com/office/drawing/2014/main" id="{85E0DDC1-03B1-4B79-B0C0-31D31D758DA5}"/>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1797"/>
    <xdr:sp macro="" textlink="">
      <xdr:nvSpPr>
        <xdr:cNvPr id="3760" name="TextBox 3">
          <a:extLst>
            <a:ext uri="{FF2B5EF4-FFF2-40B4-BE49-F238E27FC236}">
              <a16:creationId xmlns:a16="http://schemas.microsoft.com/office/drawing/2014/main" id="{B9A18F8A-F059-4BE3-BD0E-05438EE6105A}"/>
            </a:ext>
          </a:extLst>
        </xdr:cNvPr>
        <xdr:cNvSpPr txBox="1">
          <a:spLocks noChangeArrowheads="1"/>
        </xdr:cNvSpPr>
      </xdr:nvSpPr>
      <xdr:spPr bwMode="auto">
        <a:xfrm>
          <a:off x="2447925" y="22278975"/>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2747"/>
    <xdr:sp macro="" textlink="">
      <xdr:nvSpPr>
        <xdr:cNvPr id="3761" name="TextBox 3">
          <a:extLst>
            <a:ext uri="{FF2B5EF4-FFF2-40B4-BE49-F238E27FC236}">
              <a16:creationId xmlns:a16="http://schemas.microsoft.com/office/drawing/2014/main" id="{8FDEA835-48A6-4EB2-8C0E-472CC2B52F33}"/>
            </a:ext>
          </a:extLst>
        </xdr:cNvPr>
        <xdr:cNvSpPr txBox="1">
          <a:spLocks noChangeArrowheads="1"/>
        </xdr:cNvSpPr>
      </xdr:nvSpPr>
      <xdr:spPr bwMode="auto">
        <a:xfrm>
          <a:off x="2447925" y="22278975"/>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762" name="TextBox 3">
          <a:extLst>
            <a:ext uri="{FF2B5EF4-FFF2-40B4-BE49-F238E27FC236}">
              <a16:creationId xmlns:a16="http://schemas.microsoft.com/office/drawing/2014/main" id="{7D59AE18-4921-4CBD-BA91-66F012FDE385}"/>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763" name="TextBox 3">
          <a:extLst>
            <a:ext uri="{FF2B5EF4-FFF2-40B4-BE49-F238E27FC236}">
              <a16:creationId xmlns:a16="http://schemas.microsoft.com/office/drawing/2014/main" id="{8E105A8E-41AA-4564-B84D-2CC938963EA1}"/>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3222"/>
    <xdr:sp macro="" textlink="">
      <xdr:nvSpPr>
        <xdr:cNvPr id="3764" name="TextBox 3">
          <a:extLst>
            <a:ext uri="{FF2B5EF4-FFF2-40B4-BE49-F238E27FC236}">
              <a16:creationId xmlns:a16="http://schemas.microsoft.com/office/drawing/2014/main" id="{78BDBA76-C7EE-4532-8A8E-98E8CE35B983}"/>
            </a:ext>
          </a:extLst>
        </xdr:cNvPr>
        <xdr:cNvSpPr txBox="1">
          <a:spLocks noChangeArrowheads="1"/>
        </xdr:cNvSpPr>
      </xdr:nvSpPr>
      <xdr:spPr bwMode="auto">
        <a:xfrm>
          <a:off x="2447925"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0372"/>
    <xdr:sp macro="" textlink="">
      <xdr:nvSpPr>
        <xdr:cNvPr id="3765" name="TextBox 3">
          <a:extLst>
            <a:ext uri="{FF2B5EF4-FFF2-40B4-BE49-F238E27FC236}">
              <a16:creationId xmlns:a16="http://schemas.microsoft.com/office/drawing/2014/main" id="{7648F5AB-4BF9-4C67-B4D9-246E6FB66B51}"/>
            </a:ext>
          </a:extLst>
        </xdr:cNvPr>
        <xdr:cNvSpPr txBox="1">
          <a:spLocks noChangeArrowheads="1"/>
        </xdr:cNvSpPr>
      </xdr:nvSpPr>
      <xdr:spPr bwMode="auto">
        <a:xfrm>
          <a:off x="2447925"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0847"/>
    <xdr:sp macro="" textlink="">
      <xdr:nvSpPr>
        <xdr:cNvPr id="3766" name="TextBox 3">
          <a:extLst>
            <a:ext uri="{FF2B5EF4-FFF2-40B4-BE49-F238E27FC236}">
              <a16:creationId xmlns:a16="http://schemas.microsoft.com/office/drawing/2014/main" id="{9A5185B8-1BE0-47B8-835D-060E0F76ECC5}"/>
            </a:ext>
          </a:extLst>
        </xdr:cNvPr>
        <xdr:cNvSpPr txBox="1">
          <a:spLocks noChangeArrowheads="1"/>
        </xdr:cNvSpPr>
      </xdr:nvSpPr>
      <xdr:spPr bwMode="auto">
        <a:xfrm>
          <a:off x="2447925" y="22278975"/>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0372"/>
    <xdr:sp macro="" textlink="">
      <xdr:nvSpPr>
        <xdr:cNvPr id="3767" name="TextBox 3">
          <a:extLst>
            <a:ext uri="{FF2B5EF4-FFF2-40B4-BE49-F238E27FC236}">
              <a16:creationId xmlns:a16="http://schemas.microsoft.com/office/drawing/2014/main" id="{9084E1FF-D3DF-4E1E-B48E-39EFE976FF97}"/>
            </a:ext>
          </a:extLst>
        </xdr:cNvPr>
        <xdr:cNvSpPr txBox="1">
          <a:spLocks noChangeArrowheads="1"/>
        </xdr:cNvSpPr>
      </xdr:nvSpPr>
      <xdr:spPr bwMode="auto">
        <a:xfrm>
          <a:off x="2447925"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0847"/>
    <xdr:sp macro="" textlink="">
      <xdr:nvSpPr>
        <xdr:cNvPr id="3768" name="TextBox 3">
          <a:extLst>
            <a:ext uri="{FF2B5EF4-FFF2-40B4-BE49-F238E27FC236}">
              <a16:creationId xmlns:a16="http://schemas.microsoft.com/office/drawing/2014/main" id="{8CFAB144-8015-4D77-BD3D-08B02204A11B}"/>
            </a:ext>
          </a:extLst>
        </xdr:cNvPr>
        <xdr:cNvSpPr txBox="1">
          <a:spLocks noChangeArrowheads="1"/>
        </xdr:cNvSpPr>
      </xdr:nvSpPr>
      <xdr:spPr bwMode="auto">
        <a:xfrm>
          <a:off x="2447925" y="22278975"/>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85040"/>
    <xdr:sp macro="" textlink="">
      <xdr:nvSpPr>
        <xdr:cNvPr id="3769" name="TextBox 3">
          <a:extLst>
            <a:ext uri="{FF2B5EF4-FFF2-40B4-BE49-F238E27FC236}">
              <a16:creationId xmlns:a16="http://schemas.microsoft.com/office/drawing/2014/main" id="{B6438BF8-D081-4E57-881D-D1E8E5FFDBB0}"/>
            </a:ext>
          </a:extLst>
        </xdr:cNvPr>
        <xdr:cNvSpPr txBox="1">
          <a:spLocks noChangeArrowheads="1"/>
        </xdr:cNvSpPr>
      </xdr:nvSpPr>
      <xdr:spPr bwMode="auto">
        <a:xfrm>
          <a:off x="2447925"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7197"/>
    <xdr:sp macro="" textlink="">
      <xdr:nvSpPr>
        <xdr:cNvPr id="3770" name="TextBox 3">
          <a:extLst>
            <a:ext uri="{FF2B5EF4-FFF2-40B4-BE49-F238E27FC236}">
              <a16:creationId xmlns:a16="http://schemas.microsoft.com/office/drawing/2014/main" id="{10DFCD9D-203E-4299-B519-D52746E15539}"/>
            </a:ext>
          </a:extLst>
        </xdr:cNvPr>
        <xdr:cNvSpPr txBox="1">
          <a:spLocks noChangeArrowheads="1"/>
        </xdr:cNvSpPr>
      </xdr:nvSpPr>
      <xdr:spPr bwMode="auto">
        <a:xfrm>
          <a:off x="2447925" y="22278975"/>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85040"/>
    <xdr:sp macro="" textlink="">
      <xdr:nvSpPr>
        <xdr:cNvPr id="3771" name="TextBox 3">
          <a:extLst>
            <a:ext uri="{FF2B5EF4-FFF2-40B4-BE49-F238E27FC236}">
              <a16:creationId xmlns:a16="http://schemas.microsoft.com/office/drawing/2014/main" id="{ACF251B1-C081-48A4-84A8-966574E49C07}"/>
            </a:ext>
          </a:extLst>
        </xdr:cNvPr>
        <xdr:cNvSpPr txBox="1">
          <a:spLocks noChangeArrowheads="1"/>
        </xdr:cNvSpPr>
      </xdr:nvSpPr>
      <xdr:spPr bwMode="auto">
        <a:xfrm>
          <a:off x="2447925"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7197"/>
    <xdr:sp macro="" textlink="">
      <xdr:nvSpPr>
        <xdr:cNvPr id="3772" name="TextBox 3">
          <a:extLst>
            <a:ext uri="{FF2B5EF4-FFF2-40B4-BE49-F238E27FC236}">
              <a16:creationId xmlns:a16="http://schemas.microsoft.com/office/drawing/2014/main" id="{FCDFE6DA-C6A9-42C6-AB47-52C0B49FCBB3}"/>
            </a:ext>
          </a:extLst>
        </xdr:cNvPr>
        <xdr:cNvSpPr txBox="1">
          <a:spLocks noChangeArrowheads="1"/>
        </xdr:cNvSpPr>
      </xdr:nvSpPr>
      <xdr:spPr bwMode="auto">
        <a:xfrm>
          <a:off x="2447925" y="22278975"/>
          <a:ext cx="0" cy="45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4565"/>
    <xdr:sp macro="" textlink="">
      <xdr:nvSpPr>
        <xdr:cNvPr id="3773" name="TextBox 3">
          <a:extLst>
            <a:ext uri="{FF2B5EF4-FFF2-40B4-BE49-F238E27FC236}">
              <a16:creationId xmlns:a16="http://schemas.microsoft.com/office/drawing/2014/main" id="{C32ED920-5662-4473-BD4E-FBEFBBF4AF26}"/>
            </a:ext>
          </a:extLst>
        </xdr:cNvPr>
        <xdr:cNvSpPr txBox="1">
          <a:spLocks noChangeArrowheads="1"/>
        </xdr:cNvSpPr>
      </xdr:nvSpPr>
      <xdr:spPr bwMode="auto">
        <a:xfrm>
          <a:off x="2447925" y="22278975"/>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94565"/>
    <xdr:sp macro="" textlink="">
      <xdr:nvSpPr>
        <xdr:cNvPr id="3774" name="TextBox 3">
          <a:extLst>
            <a:ext uri="{FF2B5EF4-FFF2-40B4-BE49-F238E27FC236}">
              <a16:creationId xmlns:a16="http://schemas.microsoft.com/office/drawing/2014/main" id="{BAA10A05-813F-4387-9C56-B5AF41FD8DFA}"/>
            </a:ext>
          </a:extLst>
        </xdr:cNvPr>
        <xdr:cNvSpPr txBox="1">
          <a:spLocks noChangeArrowheads="1"/>
        </xdr:cNvSpPr>
      </xdr:nvSpPr>
      <xdr:spPr bwMode="auto">
        <a:xfrm>
          <a:off x="2447925" y="22278975"/>
          <a:ext cx="0" cy="49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775" name="TextBox 3">
          <a:extLst>
            <a:ext uri="{FF2B5EF4-FFF2-40B4-BE49-F238E27FC236}">
              <a16:creationId xmlns:a16="http://schemas.microsoft.com/office/drawing/2014/main" id="{A5822F7D-8B11-4547-9FD1-CEFD142856E6}"/>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776" name="TextBox 3">
          <a:extLst>
            <a:ext uri="{FF2B5EF4-FFF2-40B4-BE49-F238E27FC236}">
              <a16:creationId xmlns:a16="http://schemas.microsoft.com/office/drawing/2014/main" id="{A623A23D-C668-4A99-805D-D56D0E9126B7}"/>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2747"/>
    <xdr:sp macro="" textlink="">
      <xdr:nvSpPr>
        <xdr:cNvPr id="3777" name="TextBox 3">
          <a:extLst>
            <a:ext uri="{FF2B5EF4-FFF2-40B4-BE49-F238E27FC236}">
              <a16:creationId xmlns:a16="http://schemas.microsoft.com/office/drawing/2014/main" id="{A0B3B1DC-5B5A-4125-AB50-2AAC97F55BB8}"/>
            </a:ext>
          </a:extLst>
        </xdr:cNvPr>
        <xdr:cNvSpPr txBox="1">
          <a:spLocks noChangeArrowheads="1"/>
        </xdr:cNvSpPr>
      </xdr:nvSpPr>
      <xdr:spPr bwMode="auto">
        <a:xfrm>
          <a:off x="2447925" y="22278975"/>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778" name="TextBox 3">
          <a:extLst>
            <a:ext uri="{FF2B5EF4-FFF2-40B4-BE49-F238E27FC236}">
              <a16:creationId xmlns:a16="http://schemas.microsoft.com/office/drawing/2014/main" id="{A50A6A9F-4300-48FA-A37E-EBC9A879519A}"/>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779" name="TextBox 3">
          <a:extLst>
            <a:ext uri="{FF2B5EF4-FFF2-40B4-BE49-F238E27FC236}">
              <a16:creationId xmlns:a16="http://schemas.microsoft.com/office/drawing/2014/main" id="{742288FC-9380-47C7-ADD0-4B9624C5FDAF}"/>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74647"/>
    <xdr:sp macro="" textlink="">
      <xdr:nvSpPr>
        <xdr:cNvPr id="3780" name="TextBox 3">
          <a:extLst>
            <a:ext uri="{FF2B5EF4-FFF2-40B4-BE49-F238E27FC236}">
              <a16:creationId xmlns:a16="http://schemas.microsoft.com/office/drawing/2014/main" id="{F5922571-8088-41CB-AD3D-24F3D3FEDE37}"/>
            </a:ext>
          </a:extLst>
        </xdr:cNvPr>
        <xdr:cNvSpPr txBox="1">
          <a:spLocks noChangeArrowheads="1"/>
        </xdr:cNvSpPr>
      </xdr:nvSpPr>
      <xdr:spPr bwMode="auto">
        <a:xfrm>
          <a:off x="2447925" y="22278975"/>
          <a:ext cx="0" cy="374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88215"/>
    <xdr:sp macro="" textlink="">
      <xdr:nvSpPr>
        <xdr:cNvPr id="3781" name="TextBox 3">
          <a:extLst>
            <a:ext uri="{FF2B5EF4-FFF2-40B4-BE49-F238E27FC236}">
              <a16:creationId xmlns:a16="http://schemas.microsoft.com/office/drawing/2014/main" id="{9FB33B56-0330-4BB8-8724-B75A47BFC90D}"/>
            </a:ext>
          </a:extLst>
        </xdr:cNvPr>
        <xdr:cNvSpPr txBox="1">
          <a:spLocks noChangeArrowheads="1"/>
        </xdr:cNvSpPr>
      </xdr:nvSpPr>
      <xdr:spPr bwMode="auto">
        <a:xfrm>
          <a:off x="2447925" y="22278975"/>
          <a:ext cx="0" cy="48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4172"/>
    <xdr:sp macro="" textlink="">
      <xdr:nvSpPr>
        <xdr:cNvPr id="3782" name="TextBox 3">
          <a:extLst>
            <a:ext uri="{FF2B5EF4-FFF2-40B4-BE49-F238E27FC236}">
              <a16:creationId xmlns:a16="http://schemas.microsoft.com/office/drawing/2014/main" id="{C8D772E9-C6A8-4BF9-8F92-35ACEDF655BA}"/>
            </a:ext>
          </a:extLst>
        </xdr:cNvPr>
        <xdr:cNvSpPr txBox="1">
          <a:spLocks noChangeArrowheads="1"/>
        </xdr:cNvSpPr>
      </xdr:nvSpPr>
      <xdr:spPr bwMode="auto">
        <a:xfrm>
          <a:off x="2447925"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0372"/>
    <xdr:sp macro="" textlink="">
      <xdr:nvSpPr>
        <xdr:cNvPr id="3783" name="TextBox 3">
          <a:extLst>
            <a:ext uri="{FF2B5EF4-FFF2-40B4-BE49-F238E27FC236}">
              <a16:creationId xmlns:a16="http://schemas.microsoft.com/office/drawing/2014/main" id="{2D0BB1A3-F979-4852-B833-909C7F161B1A}"/>
            </a:ext>
          </a:extLst>
        </xdr:cNvPr>
        <xdr:cNvSpPr txBox="1">
          <a:spLocks noChangeArrowheads="1"/>
        </xdr:cNvSpPr>
      </xdr:nvSpPr>
      <xdr:spPr bwMode="auto">
        <a:xfrm>
          <a:off x="2447925"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4172"/>
    <xdr:sp macro="" textlink="">
      <xdr:nvSpPr>
        <xdr:cNvPr id="3784" name="TextBox 3">
          <a:extLst>
            <a:ext uri="{FF2B5EF4-FFF2-40B4-BE49-F238E27FC236}">
              <a16:creationId xmlns:a16="http://schemas.microsoft.com/office/drawing/2014/main" id="{A233878B-111E-40AF-93B7-22E649D5BB5B}"/>
            </a:ext>
          </a:extLst>
        </xdr:cNvPr>
        <xdr:cNvSpPr txBox="1">
          <a:spLocks noChangeArrowheads="1"/>
        </xdr:cNvSpPr>
      </xdr:nvSpPr>
      <xdr:spPr bwMode="auto">
        <a:xfrm>
          <a:off x="2447925"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785" name="TextBox 3">
          <a:extLst>
            <a:ext uri="{FF2B5EF4-FFF2-40B4-BE49-F238E27FC236}">
              <a16:creationId xmlns:a16="http://schemas.microsoft.com/office/drawing/2014/main" id="{D0AD43C8-9110-40C2-BCE1-EEAC175513E6}"/>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84172"/>
    <xdr:sp macro="" textlink="">
      <xdr:nvSpPr>
        <xdr:cNvPr id="3786" name="TextBox 3">
          <a:extLst>
            <a:ext uri="{FF2B5EF4-FFF2-40B4-BE49-F238E27FC236}">
              <a16:creationId xmlns:a16="http://schemas.microsoft.com/office/drawing/2014/main" id="{D184DA75-91C3-4A74-AB1D-FE7FD30D3D29}"/>
            </a:ext>
          </a:extLst>
        </xdr:cNvPr>
        <xdr:cNvSpPr txBox="1">
          <a:spLocks noChangeArrowheads="1"/>
        </xdr:cNvSpPr>
      </xdr:nvSpPr>
      <xdr:spPr bwMode="auto">
        <a:xfrm>
          <a:off x="2447925"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787" name="TextBox 3">
          <a:extLst>
            <a:ext uri="{FF2B5EF4-FFF2-40B4-BE49-F238E27FC236}">
              <a16:creationId xmlns:a16="http://schemas.microsoft.com/office/drawing/2014/main" id="{969C9E75-A788-4F58-BF1E-2C114FDB6D6E}"/>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31797"/>
    <xdr:sp macro="" textlink="">
      <xdr:nvSpPr>
        <xdr:cNvPr id="3788" name="TextBox 3">
          <a:extLst>
            <a:ext uri="{FF2B5EF4-FFF2-40B4-BE49-F238E27FC236}">
              <a16:creationId xmlns:a16="http://schemas.microsoft.com/office/drawing/2014/main" id="{AF038DB3-B7ED-4712-89C5-59BF4A8A2347}"/>
            </a:ext>
          </a:extLst>
        </xdr:cNvPr>
        <xdr:cNvSpPr txBox="1">
          <a:spLocks noChangeArrowheads="1"/>
        </xdr:cNvSpPr>
      </xdr:nvSpPr>
      <xdr:spPr bwMode="auto">
        <a:xfrm>
          <a:off x="2447925" y="22278975"/>
          <a:ext cx="0" cy="431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12747"/>
    <xdr:sp macro="" textlink="">
      <xdr:nvSpPr>
        <xdr:cNvPr id="3789" name="TextBox 3">
          <a:extLst>
            <a:ext uri="{FF2B5EF4-FFF2-40B4-BE49-F238E27FC236}">
              <a16:creationId xmlns:a16="http://schemas.microsoft.com/office/drawing/2014/main" id="{446CD2EA-4FCF-4813-B0B6-685AECEC86E1}"/>
            </a:ext>
          </a:extLst>
        </xdr:cNvPr>
        <xdr:cNvSpPr txBox="1">
          <a:spLocks noChangeArrowheads="1"/>
        </xdr:cNvSpPr>
      </xdr:nvSpPr>
      <xdr:spPr bwMode="auto">
        <a:xfrm>
          <a:off x="2447925" y="22278975"/>
          <a:ext cx="0" cy="41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790" name="TextBox 3">
          <a:extLst>
            <a:ext uri="{FF2B5EF4-FFF2-40B4-BE49-F238E27FC236}">
              <a16:creationId xmlns:a16="http://schemas.microsoft.com/office/drawing/2014/main" id="{9F7ECF7E-C158-4401-A537-9B7FE8907071}"/>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393697"/>
    <xdr:sp macro="" textlink="">
      <xdr:nvSpPr>
        <xdr:cNvPr id="3791" name="TextBox 3">
          <a:extLst>
            <a:ext uri="{FF2B5EF4-FFF2-40B4-BE49-F238E27FC236}">
              <a16:creationId xmlns:a16="http://schemas.microsoft.com/office/drawing/2014/main" id="{9B58C290-A595-44DC-9AC5-272EB9A4B2FA}"/>
            </a:ext>
          </a:extLst>
        </xdr:cNvPr>
        <xdr:cNvSpPr txBox="1">
          <a:spLocks noChangeArrowheads="1"/>
        </xdr:cNvSpPr>
      </xdr:nvSpPr>
      <xdr:spPr bwMode="auto">
        <a:xfrm>
          <a:off x="2447925" y="22278975"/>
          <a:ext cx="0" cy="39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03222"/>
    <xdr:sp macro="" textlink="">
      <xdr:nvSpPr>
        <xdr:cNvPr id="3792" name="TextBox 3">
          <a:extLst>
            <a:ext uri="{FF2B5EF4-FFF2-40B4-BE49-F238E27FC236}">
              <a16:creationId xmlns:a16="http://schemas.microsoft.com/office/drawing/2014/main" id="{FE523685-3401-4287-8B75-4BE4EF11C1D0}"/>
            </a:ext>
          </a:extLst>
        </xdr:cNvPr>
        <xdr:cNvSpPr txBox="1">
          <a:spLocks noChangeArrowheads="1"/>
        </xdr:cNvSpPr>
      </xdr:nvSpPr>
      <xdr:spPr bwMode="auto">
        <a:xfrm>
          <a:off x="2447925"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0372"/>
    <xdr:sp macro="" textlink="">
      <xdr:nvSpPr>
        <xdr:cNvPr id="3793" name="TextBox 3">
          <a:extLst>
            <a:ext uri="{FF2B5EF4-FFF2-40B4-BE49-F238E27FC236}">
              <a16:creationId xmlns:a16="http://schemas.microsoft.com/office/drawing/2014/main" id="{EFACC619-EF29-41B8-B2D9-3ED7FF8CF970}"/>
            </a:ext>
          </a:extLst>
        </xdr:cNvPr>
        <xdr:cNvSpPr txBox="1">
          <a:spLocks noChangeArrowheads="1"/>
        </xdr:cNvSpPr>
      </xdr:nvSpPr>
      <xdr:spPr bwMode="auto">
        <a:xfrm>
          <a:off x="2447925"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0847"/>
    <xdr:sp macro="" textlink="">
      <xdr:nvSpPr>
        <xdr:cNvPr id="3794" name="TextBox 3">
          <a:extLst>
            <a:ext uri="{FF2B5EF4-FFF2-40B4-BE49-F238E27FC236}">
              <a16:creationId xmlns:a16="http://schemas.microsoft.com/office/drawing/2014/main" id="{DD56D52C-110A-42B3-BE70-2D8B73028CCB}"/>
            </a:ext>
          </a:extLst>
        </xdr:cNvPr>
        <xdr:cNvSpPr txBox="1">
          <a:spLocks noChangeArrowheads="1"/>
        </xdr:cNvSpPr>
      </xdr:nvSpPr>
      <xdr:spPr bwMode="auto">
        <a:xfrm>
          <a:off x="2447925" y="22278975"/>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60372"/>
    <xdr:sp macro="" textlink="">
      <xdr:nvSpPr>
        <xdr:cNvPr id="3795" name="TextBox 3">
          <a:extLst>
            <a:ext uri="{FF2B5EF4-FFF2-40B4-BE49-F238E27FC236}">
              <a16:creationId xmlns:a16="http://schemas.microsoft.com/office/drawing/2014/main" id="{2D7F2BDE-7BF8-4530-9458-C2AA83F898A3}"/>
            </a:ext>
          </a:extLst>
        </xdr:cNvPr>
        <xdr:cNvSpPr txBox="1">
          <a:spLocks noChangeArrowheads="1"/>
        </xdr:cNvSpPr>
      </xdr:nvSpPr>
      <xdr:spPr bwMode="auto">
        <a:xfrm>
          <a:off x="2447925"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78</xdr:row>
      <xdr:rowOff>0</xdr:rowOff>
    </xdr:from>
    <xdr:ext cx="0" cy="450847"/>
    <xdr:sp macro="" textlink="">
      <xdr:nvSpPr>
        <xdr:cNvPr id="3796" name="TextBox 3">
          <a:extLst>
            <a:ext uri="{FF2B5EF4-FFF2-40B4-BE49-F238E27FC236}">
              <a16:creationId xmlns:a16="http://schemas.microsoft.com/office/drawing/2014/main" id="{F5B7D2F4-3ED7-4F05-B612-441B553A8C0E}"/>
            </a:ext>
          </a:extLst>
        </xdr:cNvPr>
        <xdr:cNvSpPr txBox="1">
          <a:spLocks noChangeArrowheads="1"/>
        </xdr:cNvSpPr>
      </xdr:nvSpPr>
      <xdr:spPr bwMode="auto">
        <a:xfrm>
          <a:off x="2447925" y="22278975"/>
          <a:ext cx="0" cy="450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60372"/>
    <xdr:sp macro="" textlink="">
      <xdr:nvSpPr>
        <xdr:cNvPr id="3797" name="TextBox 3">
          <a:extLst>
            <a:ext uri="{FF2B5EF4-FFF2-40B4-BE49-F238E27FC236}">
              <a16:creationId xmlns:a16="http://schemas.microsoft.com/office/drawing/2014/main" id="{7466A424-2115-4A57-85DA-43274A3CB07E}"/>
            </a:ext>
          </a:extLst>
        </xdr:cNvPr>
        <xdr:cNvSpPr txBox="1">
          <a:spLocks noChangeArrowheads="1"/>
        </xdr:cNvSpPr>
      </xdr:nvSpPr>
      <xdr:spPr bwMode="auto">
        <a:xfrm>
          <a:off x="2451100"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3798" name="TextBox 3">
          <a:extLst>
            <a:ext uri="{FF2B5EF4-FFF2-40B4-BE49-F238E27FC236}">
              <a16:creationId xmlns:a16="http://schemas.microsoft.com/office/drawing/2014/main" id="{F3E21324-A653-4FDF-A805-FEF4A2597F54}"/>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60372"/>
    <xdr:sp macro="" textlink="">
      <xdr:nvSpPr>
        <xdr:cNvPr id="3799" name="TextBox 3">
          <a:extLst>
            <a:ext uri="{FF2B5EF4-FFF2-40B4-BE49-F238E27FC236}">
              <a16:creationId xmlns:a16="http://schemas.microsoft.com/office/drawing/2014/main" id="{6E097116-33D6-4624-B0D4-98E0ED03ACDC}"/>
            </a:ext>
          </a:extLst>
        </xdr:cNvPr>
        <xdr:cNvSpPr txBox="1">
          <a:spLocks noChangeArrowheads="1"/>
        </xdr:cNvSpPr>
      </xdr:nvSpPr>
      <xdr:spPr bwMode="auto">
        <a:xfrm>
          <a:off x="2451100"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3800" name="TextBox 3">
          <a:extLst>
            <a:ext uri="{FF2B5EF4-FFF2-40B4-BE49-F238E27FC236}">
              <a16:creationId xmlns:a16="http://schemas.microsoft.com/office/drawing/2014/main" id="{358FEC0F-001C-4D98-BF4A-3D056CD6B8DE}"/>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3801" name="TextBox 3">
          <a:extLst>
            <a:ext uri="{FF2B5EF4-FFF2-40B4-BE49-F238E27FC236}">
              <a16:creationId xmlns:a16="http://schemas.microsoft.com/office/drawing/2014/main" id="{7719C84E-B91D-4097-BD2C-FC458ABC35C3}"/>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3802" name="TextBox 3">
          <a:extLst>
            <a:ext uri="{FF2B5EF4-FFF2-40B4-BE49-F238E27FC236}">
              <a16:creationId xmlns:a16="http://schemas.microsoft.com/office/drawing/2014/main" id="{2881E121-4079-46E0-9C8A-4CD9C5BD8F31}"/>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3803" name="TextBox 3">
          <a:extLst>
            <a:ext uri="{FF2B5EF4-FFF2-40B4-BE49-F238E27FC236}">
              <a16:creationId xmlns:a16="http://schemas.microsoft.com/office/drawing/2014/main" id="{390E253D-B6BC-455A-AB78-A0CB58688D4B}"/>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3804" name="TextBox 3">
          <a:extLst>
            <a:ext uri="{FF2B5EF4-FFF2-40B4-BE49-F238E27FC236}">
              <a16:creationId xmlns:a16="http://schemas.microsoft.com/office/drawing/2014/main" id="{B3B68685-E778-4A07-B417-A16CAD403168}"/>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3805" name="TextBox 3">
          <a:extLst>
            <a:ext uri="{FF2B5EF4-FFF2-40B4-BE49-F238E27FC236}">
              <a16:creationId xmlns:a16="http://schemas.microsoft.com/office/drawing/2014/main" id="{84797748-F9E7-44AF-ABD4-5C24D7119224}"/>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3806" name="TextBox 3">
          <a:extLst>
            <a:ext uri="{FF2B5EF4-FFF2-40B4-BE49-F238E27FC236}">
              <a16:creationId xmlns:a16="http://schemas.microsoft.com/office/drawing/2014/main" id="{A24689F0-39C4-4AD0-83D7-A05E0E97272A}"/>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60372"/>
    <xdr:sp macro="" textlink="">
      <xdr:nvSpPr>
        <xdr:cNvPr id="3807" name="TextBox 3">
          <a:extLst>
            <a:ext uri="{FF2B5EF4-FFF2-40B4-BE49-F238E27FC236}">
              <a16:creationId xmlns:a16="http://schemas.microsoft.com/office/drawing/2014/main" id="{D9BFB5DC-6078-493A-BC7E-32A51B85C6A8}"/>
            </a:ext>
          </a:extLst>
        </xdr:cNvPr>
        <xdr:cNvSpPr txBox="1">
          <a:spLocks noChangeArrowheads="1"/>
        </xdr:cNvSpPr>
      </xdr:nvSpPr>
      <xdr:spPr bwMode="auto">
        <a:xfrm>
          <a:off x="2451100"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3808" name="TextBox 3">
          <a:extLst>
            <a:ext uri="{FF2B5EF4-FFF2-40B4-BE49-F238E27FC236}">
              <a16:creationId xmlns:a16="http://schemas.microsoft.com/office/drawing/2014/main" id="{E6394E0C-746F-47F0-B425-FB163F0E4B20}"/>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3809" name="TextBox 3">
          <a:extLst>
            <a:ext uri="{FF2B5EF4-FFF2-40B4-BE49-F238E27FC236}">
              <a16:creationId xmlns:a16="http://schemas.microsoft.com/office/drawing/2014/main" id="{2B1B22F9-AFC0-41F3-8B26-273B195A32B1}"/>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3810" name="TextBox 3">
          <a:extLst>
            <a:ext uri="{FF2B5EF4-FFF2-40B4-BE49-F238E27FC236}">
              <a16:creationId xmlns:a16="http://schemas.microsoft.com/office/drawing/2014/main" id="{4698CF7E-8449-420A-A99C-8488E3E3F11E}"/>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3811" name="TextBox 3">
          <a:extLst>
            <a:ext uri="{FF2B5EF4-FFF2-40B4-BE49-F238E27FC236}">
              <a16:creationId xmlns:a16="http://schemas.microsoft.com/office/drawing/2014/main" id="{4CF7C94D-39EE-4B77-9DBD-D02419D822C4}"/>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60372"/>
    <xdr:sp macro="" textlink="">
      <xdr:nvSpPr>
        <xdr:cNvPr id="3812" name="TextBox 3">
          <a:extLst>
            <a:ext uri="{FF2B5EF4-FFF2-40B4-BE49-F238E27FC236}">
              <a16:creationId xmlns:a16="http://schemas.microsoft.com/office/drawing/2014/main" id="{C7A9A8F5-6281-4A93-B654-78A69004B6AE}"/>
            </a:ext>
          </a:extLst>
        </xdr:cNvPr>
        <xdr:cNvSpPr txBox="1">
          <a:spLocks noChangeArrowheads="1"/>
        </xdr:cNvSpPr>
      </xdr:nvSpPr>
      <xdr:spPr bwMode="auto">
        <a:xfrm>
          <a:off x="2451100"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3813" name="TextBox 3">
          <a:extLst>
            <a:ext uri="{FF2B5EF4-FFF2-40B4-BE49-F238E27FC236}">
              <a16:creationId xmlns:a16="http://schemas.microsoft.com/office/drawing/2014/main" id="{0D128027-F7D6-4DB4-BF80-F8B3850BFDC9}"/>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60372"/>
    <xdr:sp macro="" textlink="">
      <xdr:nvSpPr>
        <xdr:cNvPr id="3814" name="TextBox 3">
          <a:extLst>
            <a:ext uri="{FF2B5EF4-FFF2-40B4-BE49-F238E27FC236}">
              <a16:creationId xmlns:a16="http://schemas.microsoft.com/office/drawing/2014/main" id="{770FEB80-2CF9-42B5-A870-EF1234F5EBD7}"/>
            </a:ext>
          </a:extLst>
        </xdr:cNvPr>
        <xdr:cNvSpPr txBox="1">
          <a:spLocks noChangeArrowheads="1"/>
        </xdr:cNvSpPr>
      </xdr:nvSpPr>
      <xdr:spPr bwMode="auto">
        <a:xfrm>
          <a:off x="2451100"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3815" name="TextBox 3">
          <a:extLst>
            <a:ext uri="{FF2B5EF4-FFF2-40B4-BE49-F238E27FC236}">
              <a16:creationId xmlns:a16="http://schemas.microsoft.com/office/drawing/2014/main" id="{5172FB7D-3C4E-4B52-AE2F-18662D1E7C68}"/>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3816" name="TextBox 3">
          <a:extLst>
            <a:ext uri="{FF2B5EF4-FFF2-40B4-BE49-F238E27FC236}">
              <a16:creationId xmlns:a16="http://schemas.microsoft.com/office/drawing/2014/main" id="{7EDD59A3-762F-4ECB-A868-37D3AF1969A4}"/>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3817" name="TextBox 3">
          <a:extLst>
            <a:ext uri="{FF2B5EF4-FFF2-40B4-BE49-F238E27FC236}">
              <a16:creationId xmlns:a16="http://schemas.microsoft.com/office/drawing/2014/main" id="{3A2B7254-595A-48B3-8D3D-CAE82734B4AE}"/>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3818" name="TextBox 3">
          <a:extLst>
            <a:ext uri="{FF2B5EF4-FFF2-40B4-BE49-F238E27FC236}">
              <a16:creationId xmlns:a16="http://schemas.microsoft.com/office/drawing/2014/main" id="{4B21CC8E-9741-47AB-A3E7-7BE53DC4CA63}"/>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3819" name="TextBox 3">
          <a:extLst>
            <a:ext uri="{FF2B5EF4-FFF2-40B4-BE49-F238E27FC236}">
              <a16:creationId xmlns:a16="http://schemas.microsoft.com/office/drawing/2014/main" id="{32B03FF7-098C-431C-B052-3523A2EDE1AE}"/>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60372"/>
    <xdr:sp macro="" textlink="">
      <xdr:nvSpPr>
        <xdr:cNvPr id="3820" name="TextBox 3">
          <a:extLst>
            <a:ext uri="{FF2B5EF4-FFF2-40B4-BE49-F238E27FC236}">
              <a16:creationId xmlns:a16="http://schemas.microsoft.com/office/drawing/2014/main" id="{26B42AD1-C66E-4200-8954-71293172D3BB}"/>
            </a:ext>
          </a:extLst>
        </xdr:cNvPr>
        <xdr:cNvSpPr txBox="1">
          <a:spLocks noChangeArrowheads="1"/>
        </xdr:cNvSpPr>
      </xdr:nvSpPr>
      <xdr:spPr bwMode="auto">
        <a:xfrm>
          <a:off x="2451100"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3821" name="TextBox 3">
          <a:extLst>
            <a:ext uri="{FF2B5EF4-FFF2-40B4-BE49-F238E27FC236}">
              <a16:creationId xmlns:a16="http://schemas.microsoft.com/office/drawing/2014/main" id="{476D53F1-69CB-4836-B9EB-6E252792C7D5}"/>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3822" name="TextBox 3">
          <a:extLst>
            <a:ext uri="{FF2B5EF4-FFF2-40B4-BE49-F238E27FC236}">
              <a16:creationId xmlns:a16="http://schemas.microsoft.com/office/drawing/2014/main" id="{A57E09E2-CBFD-4E90-827E-398B70B4EF1A}"/>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7672"/>
    <xdr:sp macro="" textlink="">
      <xdr:nvSpPr>
        <xdr:cNvPr id="3823" name="TextBox 3">
          <a:extLst>
            <a:ext uri="{FF2B5EF4-FFF2-40B4-BE49-F238E27FC236}">
              <a16:creationId xmlns:a16="http://schemas.microsoft.com/office/drawing/2014/main" id="{EE305C64-FF4C-4EC0-83A7-64A72FE3C3B5}"/>
            </a:ext>
          </a:extLst>
        </xdr:cNvPr>
        <xdr:cNvSpPr txBox="1">
          <a:spLocks noChangeArrowheads="1"/>
        </xdr:cNvSpPr>
      </xdr:nvSpPr>
      <xdr:spPr bwMode="auto">
        <a:xfrm>
          <a:off x="2451100" y="22278975"/>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24" name="Text Box 22">
          <a:extLst>
            <a:ext uri="{FF2B5EF4-FFF2-40B4-BE49-F238E27FC236}">
              <a16:creationId xmlns:a16="http://schemas.microsoft.com/office/drawing/2014/main" id="{3F7EC635-AFB8-4B37-8FFC-C612147C7ADA}"/>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25" name="Text Box 23">
          <a:extLst>
            <a:ext uri="{FF2B5EF4-FFF2-40B4-BE49-F238E27FC236}">
              <a16:creationId xmlns:a16="http://schemas.microsoft.com/office/drawing/2014/main" id="{B6AE25EE-3EEF-4D68-BD03-0B707AD1D445}"/>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26" name="Text Box 24">
          <a:extLst>
            <a:ext uri="{FF2B5EF4-FFF2-40B4-BE49-F238E27FC236}">
              <a16:creationId xmlns:a16="http://schemas.microsoft.com/office/drawing/2014/main" id="{0C3122DF-7062-42EB-A7A0-5F646CA07578}"/>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27" name="Text Box 25">
          <a:extLst>
            <a:ext uri="{FF2B5EF4-FFF2-40B4-BE49-F238E27FC236}">
              <a16:creationId xmlns:a16="http://schemas.microsoft.com/office/drawing/2014/main" id="{B4915299-7CA1-4E17-89EA-3B79C217D350}"/>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28" name="Text Box 26">
          <a:extLst>
            <a:ext uri="{FF2B5EF4-FFF2-40B4-BE49-F238E27FC236}">
              <a16:creationId xmlns:a16="http://schemas.microsoft.com/office/drawing/2014/main" id="{F86CD146-7F96-40FC-AD78-1C63CDB75BF2}"/>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29" name="Text Box 27">
          <a:extLst>
            <a:ext uri="{FF2B5EF4-FFF2-40B4-BE49-F238E27FC236}">
              <a16:creationId xmlns:a16="http://schemas.microsoft.com/office/drawing/2014/main" id="{2020247B-BFBB-4177-A66A-FE69A68F5B58}"/>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30" name="Text Box 28">
          <a:extLst>
            <a:ext uri="{FF2B5EF4-FFF2-40B4-BE49-F238E27FC236}">
              <a16:creationId xmlns:a16="http://schemas.microsoft.com/office/drawing/2014/main" id="{F64D9991-9601-4225-9391-0F934D7FE35B}"/>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31" name="Text Box 29">
          <a:extLst>
            <a:ext uri="{FF2B5EF4-FFF2-40B4-BE49-F238E27FC236}">
              <a16:creationId xmlns:a16="http://schemas.microsoft.com/office/drawing/2014/main" id="{6A9C4C73-9F95-420C-B161-46F941518109}"/>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32" name="Text Box 14">
          <a:extLst>
            <a:ext uri="{FF2B5EF4-FFF2-40B4-BE49-F238E27FC236}">
              <a16:creationId xmlns:a16="http://schemas.microsoft.com/office/drawing/2014/main" id="{4E73F9F9-3C5A-4A01-AB8E-C96A25CCE23F}"/>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33" name="Text Box 15">
          <a:extLst>
            <a:ext uri="{FF2B5EF4-FFF2-40B4-BE49-F238E27FC236}">
              <a16:creationId xmlns:a16="http://schemas.microsoft.com/office/drawing/2014/main" id="{3E530F0E-DEC3-4886-BC91-D8FD2B7F5B1F}"/>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34" name="Text Box 16">
          <a:extLst>
            <a:ext uri="{FF2B5EF4-FFF2-40B4-BE49-F238E27FC236}">
              <a16:creationId xmlns:a16="http://schemas.microsoft.com/office/drawing/2014/main" id="{B3F6D689-4EA5-4C03-8F3E-B360E0F402F7}"/>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35" name="Text Box 17">
          <a:extLst>
            <a:ext uri="{FF2B5EF4-FFF2-40B4-BE49-F238E27FC236}">
              <a16:creationId xmlns:a16="http://schemas.microsoft.com/office/drawing/2014/main" id="{FCA1F858-9493-4F84-9581-4F68959773D1}"/>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36" name="Text Box 18">
          <a:extLst>
            <a:ext uri="{FF2B5EF4-FFF2-40B4-BE49-F238E27FC236}">
              <a16:creationId xmlns:a16="http://schemas.microsoft.com/office/drawing/2014/main" id="{552B256B-6BEE-43E2-A19E-2AD220ECE16C}"/>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37" name="Text Box 19">
          <a:extLst>
            <a:ext uri="{FF2B5EF4-FFF2-40B4-BE49-F238E27FC236}">
              <a16:creationId xmlns:a16="http://schemas.microsoft.com/office/drawing/2014/main" id="{5B6F1394-CE5F-4ED7-8085-19BAF6F71828}"/>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38" name="Text Box 20">
          <a:extLst>
            <a:ext uri="{FF2B5EF4-FFF2-40B4-BE49-F238E27FC236}">
              <a16:creationId xmlns:a16="http://schemas.microsoft.com/office/drawing/2014/main" id="{40779D90-2078-49F5-B7A7-E71983D8F6D5}"/>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39" name="Text Box 21">
          <a:extLst>
            <a:ext uri="{FF2B5EF4-FFF2-40B4-BE49-F238E27FC236}">
              <a16:creationId xmlns:a16="http://schemas.microsoft.com/office/drawing/2014/main" id="{A3BE88BE-F28E-4A57-80BF-5AC11C8C07FD}"/>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40" name="Text Box 14">
          <a:extLst>
            <a:ext uri="{FF2B5EF4-FFF2-40B4-BE49-F238E27FC236}">
              <a16:creationId xmlns:a16="http://schemas.microsoft.com/office/drawing/2014/main" id="{0E952AEE-A549-4317-B3FF-481B2A745746}"/>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41" name="Text Box 15">
          <a:extLst>
            <a:ext uri="{FF2B5EF4-FFF2-40B4-BE49-F238E27FC236}">
              <a16:creationId xmlns:a16="http://schemas.microsoft.com/office/drawing/2014/main" id="{B935A2FC-5C70-49A1-856D-F9B634940087}"/>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42" name="Text Box 16">
          <a:extLst>
            <a:ext uri="{FF2B5EF4-FFF2-40B4-BE49-F238E27FC236}">
              <a16:creationId xmlns:a16="http://schemas.microsoft.com/office/drawing/2014/main" id="{7B595E42-197A-4497-BB0E-61D50AA95E2B}"/>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43" name="Text Box 17">
          <a:extLst>
            <a:ext uri="{FF2B5EF4-FFF2-40B4-BE49-F238E27FC236}">
              <a16:creationId xmlns:a16="http://schemas.microsoft.com/office/drawing/2014/main" id="{68022397-62B2-45B0-8E49-FE9651CA2684}"/>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44" name="Text Box 18">
          <a:extLst>
            <a:ext uri="{FF2B5EF4-FFF2-40B4-BE49-F238E27FC236}">
              <a16:creationId xmlns:a16="http://schemas.microsoft.com/office/drawing/2014/main" id="{AB9AA959-91E6-4CA8-A5B6-916B48ED80B2}"/>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45" name="Text Box 19">
          <a:extLst>
            <a:ext uri="{FF2B5EF4-FFF2-40B4-BE49-F238E27FC236}">
              <a16:creationId xmlns:a16="http://schemas.microsoft.com/office/drawing/2014/main" id="{DAC39F88-791A-49AD-8903-20DC6583C79D}"/>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46" name="Text Box 20">
          <a:extLst>
            <a:ext uri="{FF2B5EF4-FFF2-40B4-BE49-F238E27FC236}">
              <a16:creationId xmlns:a16="http://schemas.microsoft.com/office/drawing/2014/main" id="{D2FD43D5-66E8-41AD-867F-72CF6B92F751}"/>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47" name="Text Box 21">
          <a:extLst>
            <a:ext uri="{FF2B5EF4-FFF2-40B4-BE49-F238E27FC236}">
              <a16:creationId xmlns:a16="http://schemas.microsoft.com/office/drawing/2014/main" id="{68E0A167-9984-47B0-8874-7D5E7561BAD6}"/>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48" name="Text Box 22">
          <a:extLst>
            <a:ext uri="{FF2B5EF4-FFF2-40B4-BE49-F238E27FC236}">
              <a16:creationId xmlns:a16="http://schemas.microsoft.com/office/drawing/2014/main" id="{B31176E0-6C2F-4DF0-A121-C67F7D3E8587}"/>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49" name="Text Box 23">
          <a:extLst>
            <a:ext uri="{FF2B5EF4-FFF2-40B4-BE49-F238E27FC236}">
              <a16:creationId xmlns:a16="http://schemas.microsoft.com/office/drawing/2014/main" id="{85975D51-C929-4502-9909-6903AC0BF47E}"/>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50" name="Text Box 24">
          <a:extLst>
            <a:ext uri="{FF2B5EF4-FFF2-40B4-BE49-F238E27FC236}">
              <a16:creationId xmlns:a16="http://schemas.microsoft.com/office/drawing/2014/main" id="{5E355904-1DCE-413B-9749-0F6C4C7A73C0}"/>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51" name="Text Box 25">
          <a:extLst>
            <a:ext uri="{FF2B5EF4-FFF2-40B4-BE49-F238E27FC236}">
              <a16:creationId xmlns:a16="http://schemas.microsoft.com/office/drawing/2014/main" id="{1C226BFE-FA92-4313-88E4-5AAC8852EBA4}"/>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52" name="Text Box 26">
          <a:extLst>
            <a:ext uri="{FF2B5EF4-FFF2-40B4-BE49-F238E27FC236}">
              <a16:creationId xmlns:a16="http://schemas.microsoft.com/office/drawing/2014/main" id="{F6A4ED21-547A-43DE-BD28-A2DDFEAE371B}"/>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53" name="Text Box 27">
          <a:extLst>
            <a:ext uri="{FF2B5EF4-FFF2-40B4-BE49-F238E27FC236}">
              <a16:creationId xmlns:a16="http://schemas.microsoft.com/office/drawing/2014/main" id="{EA032685-C046-489C-AE8A-5F7C761C6788}"/>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54" name="Text Box 28">
          <a:extLst>
            <a:ext uri="{FF2B5EF4-FFF2-40B4-BE49-F238E27FC236}">
              <a16:creationId xmlns:a16="http://schemas.microsoft.com/office/drawing/2014/main" id="{06124B5F-97BA-49EB-8FE5-8527520C7837}"/>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55" name="Text Box 29">
          <a:extLst>
            <a:ext uri="{FF2B5EF4-FFF2-40B4-BE49-F238E27FC236}">
              <a16:creationId xmlns:a16="http://schemas.microsoft.com/office/drawing/2014/main" id="{FCA30FDA-1D71-4559-8840-BF1C2505FAC9}"/>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56" name="Text Box 14">
          <a:extLst>
            <a:ext uri="{FF2B5EF4-FFF2-40B4-BE49-F238E27FC236}">
              <a16:creationId xmlns:a16="http://schemas.microsoft.com/office/drawing/2014/main" id="{31F46763-977C-46CE-87BB-EC423B04F3BB}"/>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57" name="Text Box 15">
          <a:extLst>
            <a:ext uri="{FF2B5EF4-FFF2-40B4-BE49-F238E27FC236}">
              <a16:creationId xmlns:a16="http://schemas.microsoft.com/office/drawing/2014/main" id="{35316830-6663-4D22-B602-1FD11538B861}"/>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58" name="Text Box 16">
          <a:extLst>
            <a:ext uri="{FF2B5EF4-FFF2-40B4-BE49-F238E27FC236}">
              <a16:creationId xmlns:a16="http://schemas.microsoft.com/office/drawing/2014/main" id="{780B2079-E9D0-4E0B-B65C-1691C58A340D}"/>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59" name="Text Box 17">
          <a:extLst>
            <a:ext uri="{FF2B5EF4-FFF2-40B4-BE49-F238E27FC236}">
              <a16:creationId xmlns:a16="http://schemas.microsoft.com/office/drawing/2014/main" id="{AB9AA4A1-2307-43A9-9E42-39386E05F642}"/>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60" name="Text Box 18">
          <a:extLst>
            <a:ext uri="{FF2B5EF4-FFF2-40B4-BE49-F238E27FC236}">
              <a16:creationId xmlns:a16="http://schemas.microsoft.com/office/drawing/2014/main" id="{C3B64954-2FF4-429C-8E22-B59E552A0DBA}"/>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61" name="Text Box 19">
          <a:extLst>
            <a:ext uri="{FF2B5EF4-FFF2-40B4-BE49-F238E27FC236}">
              <a16:creationId xmlns:a16="http://schemas.microsoft.com/office/drawing/2014/main" id="{9418B997-EC60-47BC-AD65-7A405FFEAC30}"/>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62" name="Text Box 20">
          <a:extLst>
            <a:ext uri="{FF2B5EF4-FFF2-40B4-BE49-F238E27FC236}">
              <a16:creationId xmlns:a16="http://schemas.microsoft.com/office/drawing/2014/main" id="{5A8A7501-8CC8-4446-A9A0-C084D9F31B1F}"/>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63" name="Text Box 21">
          <a:extLst>
            <a:ext uri="{FF2B5EF4-FFF2-40B4-BE49-F238E27FC236}">
              <a16:creationId xmlns:a16="http://schemas.microsoft.com/office/drawing/2014/main" id="{9C1C8A23-EC47-4536-BA0E-ECD6755CF6FD}"/>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64" name="Text Box 14">
          <a:extLst>
            <a:ext uri="{FF2B5EF4-FFF2-40B4-BE49-F238E27FC236}">
              <a16:creationId xmlns:a16="http://schemas.microsoft.com/office/drawing/2014/main" id="{F81C9996-582E-473E-8531-6F90847E3C7D}"/>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65" name="Text Box 15">
          <a:extLst>
            <a:ext uri="{FF2B5EF4-FFF2-40B4-BE49-F238E27FC236}">
              <a16:creationId xmlns:a16="http://schemas.microsoft.com/office/drawing/2014/main" id="{470B1769-B91A-4E90-9E3E-FCB460792190}"/>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66" name="Text Box 16">
          <a:extLst>
            <a:ext uri="{FF2B5EF4-FFF2-40B4-BE49-F238E27FC236}">
              <a16:creationId xmlns:a16="http://schemas.microsoft.com/office/drawing/2014/main" id="{E7ACA5C4-2EAF-4372-B0BE-E4B418176E1C}"/>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67" name="Text Box 17">
          <a:extLst>
            <a:ext uri="{FF2B5EF4-FFF2-40B4-BE49-F238E27FC236}">
              <a16:creationId xmlns:a16="http://schemas.microsoft.com/office/drawing/2014/main" id="{831BEC1D-7253-4AD0-AC15-9721439F143C}"/>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68" name="Text Box 18">
          <a:extLst>
            <a:ext uri="{FF2B5EF4-FFF2-40B4-BE49-F238E27FC236}">
              <a16:creationId xmlns:a16="http://schemas.microsoft.com/office/drawing/2014/main" id="{B86021C8-40FD-4094-ACA7-5849CBBA8040}"/>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69" name="Text Box 19">
          <a:extLst>
            <a:ext uri="{FF2B5EF4-FFF2-40B4-BE49-F238E27FC236}">
              <a16:creationId xmlns:a16="http://schemas.microsoft.com/office/drawing/2014/main" id="{FE789074-0C49-43B2-A02C-94C509AF69A6}"/>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70" name="Text Box 20">
          <a:extLst>
            <a:ext uri="{FF2B5EF4-FFF2-40B4-BE49-F238E27FC236}">
              <a16:creationId xmlns:a16="http://schemas.microsoft.com/office/drawing/2014/main" id="{B7B1FADC-1314-4684-9DD6-54A5C32EAAA3}"/>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71" name="Text Box 21">
          <a:extLst>
            <a:ext uri="{FF2B5EF4-FFF2-40B4-BE49-F238E27FC236}">
              <a16:creationId xmlns:a16="http://schemas.microsoft.com/office/drawing/2014/main" id="{8F577934-8A62-47AB-AF93-E22FC3AC5100}"/>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72" name="Text Box 22">
          <a:extLst>
            <a:ext uri="{FF2B5EF4-FFF2-40B4-BE49-F238E27FC236}">
              <a16:creationId xmlns:a16="http://schemas.microsoft.com/office/drawing/2014/main" id="{3FCE138F-E7AD-44FE-A9C0-5413603F42F4}"/>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73" name="Text Box 23">
          <a:extLst>
            <a:ext uri="{FF2B5EF4-FFF2-40B4-BE49-F238E27FC236}">
              <a16:creationId xmlns:a16="http://schemas.microsoft.com/office/drawing/2014/main" id="{96BCB811-3BAB-4D41-A8A3-635FE482B55C}"/>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74" name="Text Box 24">
          <a:extLst>
            <a:ext uri="{FF2B5EF4-FFF2-40B4-BE49-F238E27FC236}">
              <a16:creationId xmlns:a16="http://schemas.microsoft.com/office/drawing/2014/main" id="{5AE2E73E-7640-40E6-88E0-96321018A2F5}"/>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75" name="Text Box 25">
          <a:extLst>
            <a:ext uri="{FF2B5EF4-FFF2-40B4-BE49-F238E27FC236}">
              <a16:creationId xmlns:a16="http://schemas.microsoft.com/office/drawing/2014/main" id="{AE6409E1-8766-4173-A19F-6B86F9530ED8}"/>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76" name="Text Box 26">
          <a:extLst>
            <a:ext uri="{FF2B5EF4-FFF2-40B4-BE49-F238E27FC236}">
              <a16:creationId xmlns:a16="http://schemas.microsoft.com/office/drawing/2014/main" id="{CA53F588-7AFE-4DB2-B251-4C412140FA5B}"/>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77" name="Text Box 27">
          <a:extLst>
            <a:ext uri="{FF2B5EF4-FFF2-40B4-BE49-F238E27FC236}">
              <a16:creationId xmlns:a16="http://schemas.microsoft.com/office/drawing/2014/main" id="{56240250-1574-4B29-AAA7-B0942EDBC106}"/>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78" name="Text Box 28">
          <a:extLst>
            <a:ext uri="{FF2B5EF4-FFF2-40B4-BE49-F238E27FC236}">
              <a16:creationId xmlns:a16="http://schemas.microsoft.com/office/drawing/2014/main" id="{C804692F-1147-433A-A1FC-9C953214955F}"/>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79" name="Text Box 29">
          <a:extLst>
            <a:ext uri="{FF2B5EF4-FFF2-40B4-BE49-F238E27FC236}">
              <a16:creationId xmlns:a16="http://schemas.microsoft.com/office/drawing/2014/main" id="{3A55807E-0EBD-40BE-8661-FFB77A0D79AB}"/>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80" name="Text Box 14">
          <a:extLst>
            <a:ext uri="{FF2B5EF4-FFF2-40B4-BE49-F238E27FC236}">
              <a16:creationId xmlns:a16="http://schemas.microsoft.com/office/drawing/2014/main" id="{ACB88102-A98E-45D8-98B3-21293159733D}"/>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81" name="Text Box 15">
          <a:extLst>
            <a:ext uri="{FF2B5EF4-FFF2-40B4-BE49-F238E27FC236}">
              <a16:creationId xmlns:a16="http://schemas.microsoft.com/office/drawing/2014/main" id="{EA18F67E-B8A9-4632-BC87-98B41806E19D}"/>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82" name="Text Box 16">
          <a:extLst>
            <a:ext uri="{FF2B5EF4-FFF2-40B4-BE49-F238E27FC236}">
              <a16:creationId xmlns:a16="http://schemas.microsoft.com/office/drawing/2014/main" id="{C427F39C-64CD-48C8-8290-5E42E4424D08}"/>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83" name="Text Box 17">
          <a:extLst>
            <a:ext uri="{FF2B5EF4-FFF2-40B4-BE49-F238E27FC236}">
              <a16:creationId xmlns:a16="http://schemas.microsoft.com/office/drawing/2014/main" id="{98B0A32A-1A26-454A-8AE0-3EF4F91402A2}"/>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84" name="Text Box 18">
          <a:extLst>
            <a:ext uri="{FF2B5EF4-FFF2-40B4-BE49-F238E27FC236}">
              <a16:creationId xmlns:a16="http://schemas.microsoft.com/office/drawing/2014/main" id="{D7C6F3BE-B535-4510-9962-9A3F6A0E558A}"/>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85" name="Text Box 19">
          <a:extLst>
            <a:ext uri="{FF2B5EF4-FFF2-40B4-BE49-F238E27FC236}">
              <a16:creationId xmlns:a16="http://schemas.microsoft.com/office/drawing/2014/main" id="{44AF978E-FEDD-4D0C-9D9C-186E15597406}"/>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86" name="Text Box 20">
          <a:extLst>
            <a:ext uri="{FF2B5EF4-FFF2-40B4-BE49-F238E27FC236}">
              <a16:creationId xmlns:a16="http://schemas.microsoft.com/office/drawing/2014/main" id="{B60FE93F-D7B9-4861-BEFB-F80C1D35A6BB}"/>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87" name="Text Box 21">
          <a:extLst>
            <a:ext uri="{FF2B5EF4-FFF2-40B4-BE49-F238E27FC236}">
              <a16:creationId xmlns:a16="http://schemas.microsoft.com/office/drawing/2014/main" id="{C6742A7F-F0BC-4ADF-8B09-C1780BD98E19}"/>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88" name="Text Box 14">
          <a:extLst>
            <a:ext uri="{FF2B5EF4-FFF2-40B4-BE49-F238E27FC236}">
              <a16:creationId xmlns:a16="http://schemas.microsoft.com/office/drawing/2014/main" id="{FF545109-F2E5-4034-B749-9DD7AAB021B0}"/>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89" name="Text Box 15">
          <a:extLst>
            <a:ext uri="{FF2B5EF4-FFF2-40B4-BE49-F238E27FC236}">
              <a16:creationId xmlns:a16="http://schemas.microsoft.com/office/drawing/2014/main" id="{228BD566-0E68-46B5-AF38-EFB392576805}"/>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90" name="Text Box 16">
          <a:extLst>
            <a:ext uri="{FF2B5EF4-FFF2-40B4-BE49-F238E27FC236}">
              <a16:creationId xmlns:a16="http://schemas.microsoft.com/office/drawing/2014/main" id="{5872DF5E-8F13-4044-9B77-4BFF3E424146}"/>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91" name="Text Box 17">
          <a:extLst>
            <a:ext uri="{FF2B5EF4-FFF2-40B4-BE49-F238E27FC236}">
              <a16:creationId xmlns:a16="http://schemas.microsoft.com/office/drawing/2014/main" id="{7B717106-4856-4FFE-93DE-70E1F7D850DC}"/>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92" name="Text Box 18">
          <a:extLst>
            <a:ext uri="{FF2B5EF4-FFF2-40B4-BE49-F238E27FC236}">
              <a16:creationId xmlns:a16="http://schemas.microsoft.com/office/drawing/2014/main" id="{301A6EB0-91DE-4554-A48D-6643C2EAF47C}"/>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93" name="Text Box 19">
          <a:extLst>
            <a:ext uri="{FF2B5EF4-FFF2-40B4-BE49-F238E27FC236}">
              <a16:creationId xmlns:a16="http://schemas.microsoft.com/office/drawing/2014/main" id="{391AEE27-663F-440F-874E-BBDB0B18E2B0}"/>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94" name="Text Box 20">
          <a:extLst>
            <a:ext uri="{FF2B5EF4-FFF2-40B4-BE49-F238E27FC236}">
              <a16:creationId xmlns:a16="http://schemas.microsoft.com/office/drawing/2014/main" id="{FF61EC84-CD21-4B57-AA7B-42BECE67C367}"/>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95" name="Text Box 21">
          <a:extLst>
            <a:ext uri="{FF2B5EF4-FFF2-40B4-BE49-F238E27FC236}">
              <a16:creationId xmlns:a16="http://schemas.microsoft.com/office/drawing/2014/main" id="{CC27A1BA-017B-4E12-9466-50B5CB1F17A7}"/>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96" name="Text Box 22">
          <a:extLst>
            <a:ext uri="{FF2B5EF4-FFF2-40B4-BE49-F238E27FC236}">
              <a16:creationId xmlns:a16="http://schemas.microsoft.com/office/drawing/2014/main" id="{7B5C10E5-12EE-4B9E-B48E-8DA95CC9A640}"/>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97" name="Text Box 23">
          <a:extLst>
            <a:ext uri="{FF2B5EF4-FFF2-40B4-BE49-F238E27FC236}">
              <a16:creationId xmlns:a16="http://schemas.microsoft.com/office/drawing/2014/main" id="{EB9570F7-F8D2-48D4-A7B4-63FA3F2970CB}"/>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98" name="Text Box 24">
          <a:extLst>
            <a:ext uri="{FF2B5EF4-FFF2-40B4-BE49-F238E27FC236}">
              <a16:creationId xmlns:a16="http://schemas.microsoft.com/office/drawing/2014/main" id="{12E5325D-3B10-4D87-8FEE-E223FBB50032}"/>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899" name="Text Box 25">
          <a:extLst>
            <a:ext uri="{FF2B5EF4-FFF2-40B4-BE49-F238E27FC236}">
              <a16:creationId xmlns:a16="http://schemas.microsoft.com/office/drawing/2014/main" id="{FA139043-6D3F-4745-B484-1EFA208685AF}"/>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00" name="Text Box 26">
          <a:extLst>
            <a:ext uri="{FF2B5EF4-FFF2-40B4-BE49-F238E27FC236}">
              <a16:creationId xmlns:a16="http://schemas.microsoft.com/office/drawing/2014/main" id="{B3EB5B7E-F83F-4978-9174-F5A8AC81609F}"/>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01" name="Text Box 27">
          <a:extLst>
            <a:ext uri="{FF2B5EF4-FFF2-40B4-BE49-F238E27FC236}">
              <a16:creationId xmlns:a16="http://schemas.microsoft.com/office/drawing/2014/main" id="{AE00BC68-145A-447B-8F7E-6C28E0E6D137}"/>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02" name="Text Box 28">
          <a:extLst>
            <a:ext uri="{FF2B5EF4-FFF2-40B4-BE49-F238E27FC236}">
              <a16:creationId xmlns:a16="http://schemas.microsoft.com/office/drawing/2014/main" id="{C094EDFF-5DEA-496B-90E8-705F165D15B3}"/>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03" name="Text Box 29">
          <a:extLst>
            <a:ext uri="{FF2B5EF4-FFF2-40B4-BE49-F238E27FC236}">
              <a16:creationId xmlns:a16="http://schemas.microsoft.com/office/drawing/2014/main" id="{6F14BC61-8B98-4E36-9DCA-D834D2DF2850}"/>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04" name="Text Box 14">
          <a:extLst>
            <a:ext uri="{FF2B5EF4-FFF2-40B4-BE49-F238E27FC236}">
              <a16:creationId xmlns:a16="http://schemas.microsoft.com/office/drawing/2014/main" id="{61D8068B-41ED-4765-840E-F7F5A76A3645}"/>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05" name="Text Box 15">
          <a:extLst>
            <a:ext uri="{FF2B5EF4-FFF2-40B4-BE49-F238E27FC236}">
              <a16:creationId xmlns:a16="http://schemas.microsoft.com/office/drawing/2014/main" id="{3B71C68C-1E98-49BD-9E2C-9BCE3C8930E1}"/>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06" name="Text Box 16">
          <a:extLst>
            <a:ext uri="{FF2B5EF4-FFF2-40B4-BE49-F238E27FC236}">
              <a16:creationId xmlns:a16="http://schemas.microsoft.com/office/drawing/2014/main" id="{95907D47-9D35-4C2C-A691-DEAFC51A250E}"/>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07" name="Text Box 17">
          <a:extLst>
            <a:ext uri="{FF2B5EF4-FFF2-40B4-BE49-F238E27FC236}">
              <a16:creationId xmlns:a16="http://schemas.microsoft.com/office/drawing/2014/main" id="{12C623F1-E204-4178-A09D-2DC96D5F3ACB}"/>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08" name="Text Box 18">
          <a:extLst>
            <a:ext uri="{FF2B5EF4-FFF2-40B4-BE49-F238E27FC236}">
              <a16:creationId xmlns:a16="http://schemas.microsoft.com/office/drawing/2014/main" id="{35AF5E11-B5BB-444B-A2AC-B9ED7A9AFA2E}"/>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09" name="Text Box 19">
          <a:extLst>
            <a:ext uri="{FF2B5EF4-FFF2-40B4-BE49-F238E27FC236}">
              <a16:creationId xmlns:a16="http://schemas.microsoft.com/office/drawing/2014/main" id="{415A5035-004B-4A11-BF00-5BAB07562A99}"/>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10" name="Text Box 20">
          <a:extLst>
            <a:ext uri="{FF2B5EF4-FFF2-40B4-BE49-F238E27FC236}">
              <a16:creationId xmlns:a16="http://schemas.microsoft.com/office/drawing/2014/main" id="{CCCA1369-DF8E-4B31-B71C-2772FB2984FE}"/>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11" name="Text Box 21">
          <a:extLst>
            <a:ext uri="{FF2B5EF4-FFF2-40B4-BE49-F238E27FC236}">
              <a16:creationId xmlns:a16="http://schemas.microsoft.com/office/drawing/2014/main" id="{6EEF9094-446E-4A01-8AAC-2121932A2011}"/>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12" name="Text Box 14">
          <a:extLst>
            <a:ext uri="{FF2B5EF4-FFF2-40B4-BE49-F238E27FC236}">
              <a16:creationId xmlns:a16="http://schemas.microsoft.com/office/drawing/2014/main" id="{B669A44E-39F0-4FAE-8CBD-11277D74CFAB}"/>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13" name="Text Box 15">
          <a:extLst>
            <a:ext uri="{FF2B5EF4-FFF2-40B4-BE49-F238E27FC236}">
              <a16:creationId xmlns:a16="http://schemas.microsoft.com/office/drawing/2014/main" id="{01320474-5983-4A30-A22F-06E100047A9D}"/>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14" name="Text Box 16">
          <a:extLst>
            <a:ext uri="{FF2B5EF4-FFF2-40B4-BE49-F238E27FC236}">
              <a16:creationId xmlns:a16="http://schemas.microsoft.com/office/drawing/2014/main" id="{86C187A0-4436-4168-BFAA-624797E06832}"/>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15" name="Text Box 17">
          <a:extLst>
            <a:ext uri="{FF2B5EF4-FFF2-40B4-BE49-F238E27FC236}">
              <a16:creationId xmlns:a16="http://schemas.microsoft.com/office/drawing/2014/main" id="{6675795E-EE80-46BC-B17F-7BA96477E257}"/>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16" name="Text Box 18">
          <a:extLst>
            <a:ext uri="{FF2B5EF4-FFF2-40B4-BE49-F238E27FC236}">
              <a16:creationId xmlns:a16="http://schemas.microsoft.com/office/drawing/2014/main" id="{316F1558-8416-425C-9D93-6FA18EDA394A}"/>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17" name="Text Box 19">
          <a:extLst>
            <a:ext uri="{FF2B5EF4-FFF2-40B4-BE49-F238E27FC236}">
              <a16:creationId xmlns:a16="http://schemas.microsoft.com/office/drawing/2014/main" id="{F8CDF446-649C-44A7-A129-18CE1650AC33}"/>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18" name="Text Box 20">
          <a:extLst>
            <a:ext uri="{FF2B5EF4-FFF2-40B4-BE49-F238E27FC236}">
              <a16:creationId xmlns:a16="http://schemas.microsoft.com/office/drawing/2014/main" id="{18BD984C-081D-43CA-BCBF-D88ED2CE2C2E}"/>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19" name="Text Box 21">
          <a:extLst>
            <a:ext uri="{FF2B5EF4-FFF2-40B4-BE49-F238E27FC236}">
              <a16:creationId xmlns:a16="http://schemas.microsoft.com/office/drawing/2014/main" id="{F47B146F-EF8E-473B-9F22-0837B10DE542}"/>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20" name="Text Box 22">
          <a:extLst>
            <a:ext uri="{FF2B5EF4-FFF2-40B4-BE49-F238E27FC236}">
              <a16:creationId xmlns:a16="http://schemas.microsoft.com/office/drawing/2014/main" id="{27FF336B-3E04-4B78-AD80-6EE1DEEF5B9E}"/>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21" name="Text Box 23">
          <a:extLst>
            <a:ext uri="{FF2B5EF4-FFF2-40B4-BE49-F238E27FC236}">
              <a16:creationId xmlns:a16="http://schemas.microsoft.com/office/drawing/2014/main" id="{13BA9CD1-17CC-4163-B860-66057678F6F1}"/>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22" name="Text Box 24">
          <a:extLst>
            <a:ext uri="{FF2B5EF4-FFF2-40B4-BE49-F238E27FC236}">
              <a16:creationId xmlns:a16="http://schemas.microsoft.com/office/drawing/2014/main" id="{88AE45CB-4D2A-4059-9994-943C730A485B}"/>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23" name="Text Box 25">
          <a:extLst>
            <a:ext uri="{FF2B5EF4-FFF2-40B4-BE49-F238E27FC236}">
              <a16:creationId xmlns:a16="http://schemas.microsoft.com/office/drawing/2014/main" id="{67FFE3BD-27EB-43A4-92A1-1D13CD553E6B}"/>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24" name="Text Box 26">
          <a:extLst>
            <a:ext uri="{FF2B5EF4-FFF2-40B4-BE49-F238E27FC236}">
              <a16:creationId xmlns:a16="http://schemas.microsoft.com/office/drawing/2014/main" id="{E54078D1-473D-4FE9-86DE-B123FC7A5EEA}"/>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25" name="Text Box 27">
          <a:extLst>
            <a:ext uri="{FF2B5EF4-FFF2-40B4-BE49-F238E27FC236}">
              <a16:creationId xmlns:a16="http://schemas.microsoft.com/office/drawing/2014/main" id="{FF0D24CC-1FD4-46A4-8EA0-2BFFD54C9043}"/>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26" name="Text Box 28">
          <a:extLst>
            <a:ext uri="{FF2B5EF4-FFF2-40B4-BE49-F238E27FC236}">
              <a16:creationId xmlns:a16="http://schemas.microsoft.com/office/drawing/2014/main" id="{D81FCBF9-AE2D-4BED-8B5E-B2C66629785C}"/>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27" name="Text Box 29">
          <a:extLst>
            <a:ext uri="{FF2B5EF4-FFF2-40B4-BE49-F238E27FC236}">
              <a16:creationId xmlns:a16="http://schemas.microsoft.com/office/drawing/2014/main" id="{10150D93-B4E0-40E4-9CE5-292B0B978861}"/>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28" name="Text Box 14">
          <a:extLst>
            <a:ext uri="{FF2B5EF4-FFF2-40B4-BE49-F238E27FC236}">
              <a16:creationId xmlns:a16="http://schemas.microsoft.com/office/drawing/2014/main" id="{E0A849BC-36C8-4FDC-85BA-B189191AF2B0}"/>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29" name="Text Box 15">
          <a:extLst>
            <a:ext uri="{FF2B5EF4-FFF2-40B4-BE49-F238E27FC236}">
              <a16:creationId xmlns:a16="http://schemas.microsoft.com/office/drawing/2014/main" id="{8CD24DD3-8363-4667-8938-3490B175F028}"/>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30" name="Text Box 16">
          <a:extLst>
            <a:ext uri="{FF2B5EF4-FFF2-40B4-BE49-F238E27FC236}">
              <a16:creationId xmlns:a16="http://schemas.microsoft.com/office/drawing/2014/main" id="{FD82B4B3-2BFC-46B2-8842-978EAA742AAB}"/>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31" name="Text Box 17">
          <a:extLst>
            <a:ext uri="{FF2B5EF4-FFF2-40B4-BE49-F238E27FC236}">
              <a16:creationId xmlns:a16="http://schemas.microsoft.com/office/drawing/2014/main" id="{3277913B-0811-44D3-92E2-2F7682923983}"/>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32" name="Text Box 18">
          <a:extLst>
            <a:ext uri="{FF2B5EF4-FFF2-40B4-BE49-F238E27FC236}">
              <a16:creationId xmlns:a16="http://schemas.microsoft.com/office/drawing/2014/main" id="{7975F382-DB20-40D5-B01B-A322EBF15243}"/>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33" name="Text Box 19">
          <a:extLst>
            <a:ext uri="{FF2B5EF4-FFF2-40B4-BE49-F238E27FC236}">
              <a16:creationId xmlns:a16="http://schemas.microsoft.com/office/drawing/2014/main" id="{B9F5480D-9571-42AA-81F6-60FF325C5599}"/>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34" name="Text Box 20">
          <a:extLst>
            <a:ext uri="{FF2B5EF4-FFF2-40B4-BE49-F238E27FC236}">
              <a16:creationId xmlns:a16="http://schemas.microsoft.com/office/drawing/2014/main" id="{8DAA053C-B498-4D7E-B608-1B46BC5BA2C8}"/>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35" name="Text Box 21">
          <a:extLst>
            <a:ext uri="{FF2B5EF4-FFF2-40B4-BE49-F238E27FC236}">
              <a16:creationId xmlns:a16="http://schemas.microsoft.com/office/drawing/2014/main" id="{A0058992-38EB-4E1F-9A38-161883FF8E04}"/>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36" name="Text Box 14">
          <a:extLst>
            <a:ext uri="{FF2B5EF4-FFF2-40B4-BE49-F238E27FC236}">
              <a16:creationId xmlns:a16="http://schemas.microsoft.com/office/drawing/2014/main" id="{5B4D3538-EADB-436C-BD64-873E9DB36CD4}"/>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37" name="Text Box 15">
          <a:extLst>
            <a:ext uri="{FF2B5EF4-FFF2-40B4-BE49-F238E27FC236}">
              <a16:creationId xmlns:a16="http://schemas.microsoft.com/office/drawing/2014/main" id="{4E91BAF1-2047-49FA-BD1C-184C76B4B930}"/>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38" name="Text Box 16">
          <a:extLst>
            <a:ext uri="{FF2B5EF4-FFF2-40B4-BE49-F238E27FC236}">
              <a16:creationId xmlns:a16="http://schemas.microsoft.com/office/drawing/2014/main" id="{90965C32-0B4D-4FB6-A0F6-58432C3C2D9E}"/>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39" name="Text Box 17">
          <a:extLst>
            <a:ext uri="{FF2B5EF4-FFF2-40B4-BE49-F238E27FC236}">
              <a16:creationId xmlns:a16="http://schemas.microsoft.com/office/drawing/2014/main" id="{29CDB9EC-D18E-443C-86F0-E11BA7447BA4}"/>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40" name="Text Box 18">
          <a:extLst>
            <a:ext uri="{FF2B5EF4-FFF2-40B4-BE49-F238E27FC236}">
              <a16:creationId xmlns:a16="http://schemas.microsoft.com/office/drawing/2014/main" id="{D2992C23-A991-4596-9C20-F62F331A8BF0}"/>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41" name="Text Box 19">
          <a:extLst>
            <a:ext uri="{FF2B5EF4-FFF2-40B4-BE49-F238E27FC236}">
              <a16:creationId xmlns:a16="http://schemas.microsoft.com/office/drawing/2014/main" id="{2C1AEF49-DB91-444A-8F7C-72F2F3261522}"/>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42" name="Text Box 20">
          <a:extLst>
            <a:ext uri="{FF2B5EF4-FFF2-40B4-BE49-F238E27FC236}">
              <a16:creationId xmlns:a16="http://schemas.microsoft.com/office/drawing/2014/main" id="{07FC8C27-B89E-47ED-BEDC-2039A33C9203}"/>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43" name="Text Box 21">
          <a:extLst>
            <a:ext uri="{FF2B5EF4-FFF2-40B4-BE49-F238E27FC236}">
              <a16:creationId xmlns:a16="http://schemas.microsoft.com/office/drawing/2014/main" id="{8F6CDE68-A2D3-472C-AFBF-FED7377C02D9}"/>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44" name="Text Box 22">
          <a:extLst>
            <a:ext uri="{FF2B5EF4-FFF2-40B4-BE49-F238E27FC236}">
              <a16:creationId xmlns:a16="http://schemas.microsoft.com/office/drawing/2014/main" id="{6215D21B-6235-4907-B3FB-8FA3DAA39D96}"/>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45" name="Text Box 23">
          <a:extLst>
            <a:ext uri="{FF2B5EF4-FFF2-40B4-BE49-F238E27FC236}">
              <a16:creationId xmlns:a16="http://schemas.microsoft.com/office/drawing/2014/main" id="{9769CC61-1AE1-4A0F-95A4-6662BCBD8EC7}"/>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46" name="Text Box 24">
          <a:extLst>
            <a:ext uri="{FF2B5EF4-FFF2-40B4-BE49-F238E27FC236}">
              <a16:creationId xmlns:a16="http://schemas.microsoft.com/office/drawing/2014/main" id="{64A3FE26-7CA4-4F58-A6A6-D4D4AF018435}"/>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47" name="Text Box 25">
          <a:extLst>
            <a:ext uri="{FF2B5EF4-FFF2-40B4-BE49-F238E27FC236}">
              <a16:creationId xmlns:a16="http://schemas.microsoft.com/office/drawing/2014/main" id="{BFB6E518-75AE-4878-98C2-0AA9A12903E5}"/>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48" name="Text Box 26">
          <a:extLst>
            <a:ext uri="{FF2B5EF4-FFF2-40B4-BE49-F238E27FC236}">
              <a16:creationId xmlns:a16="http://schemas.microsoft.com/office/drawing/2014/main" id="{358583C3-F353-4476-8563-1025B2F55EE3}"/>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49" name="Text Box 27">
          <a:extLst>
            <a:ext uri="{FF2B5EF4-FFF2-40B4-BE49-F238E27FC236}">
              <a16:creationId xmlns:a16="http://schemas.microsoft.com/office/drawing/2014/main" id="{59F9B732-4AB4-44F2-B387-EFAA9C71803A}"/>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50" name="Text Box 28">
          <a:extLst>
            <a:ext uri="{FF2B5EF4-FFF2-40B4-BE49-F238E27FC236}">
              <a16:creationId xmlns:a16="http://schemas.microsoft.com/office/drawing/2014/main" id="{BE3C74D7-F691-469A-9919-03EA7DAF05DE}"/>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51" name="Text Box 29">
          <a:extLst>
            <a:ext uri="{FF2B5EF4-FFF2-40B4-BE49-F238E27FC236}">
              <a16:creationId xmlns:a16="http://schemas.microsoft.com/office/drawing/2014/main" id="{EFA2E488-BF6C-49B2-A5B9-1F81059ACD3B}"/>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52" name="Text Box 14">
          <a:extLst>
            <a:ext uri="{FF2B5EF4-FFF2-40B4-BE49-F238E27FC236}">
              <a16:creationId xmlns:a16="http://schemas.microsoft.com/office/drawing/2014/main" id="{F818D194-D995-4D72-B12A-B9F810CE67D3}"/>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53" name="Text Box 15">
          <a:extLst>
            <a:ext uri="{FF2B5EF4-FFF2-40B4-BE49-F238E27FC236}">
              <a16:creationId xmlns:a16="http://schemas.microsoft.com/office/drawing/2014/main" id="{FF1442BE-A732-465B-B109-791E174DDE31}"/>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54" name="Text Box 16">
          <a:extLst>
            <a:ext uri="{FF2B5EF4-FFF2-40B4-BE49-F238E27FC236}">
              <a16:creationId xmlns:a16="http://schemas.microsoft.com/office/drawing/2014/main" id="{4F6F8A68-4BE2-43F8-A070-568752FBFA4E}"/>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55" name="Text Box 17">
          <a:extLst>
            <a:ext uri="{FF2B5EF4-FFF2-40B4-BE49-F238E27FC236}">
              <a16:creationId xmlns:a16="http://schemas.microsoft.com/office/drawing/2014/main" id="{2CEEF7A8-B532-48F2-9822-9F631545BE29}"/>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56" name="Text Box 18">
          <a:extLst>
            <a:ext uri="{FF2B5EF4-FFF2-40B4-BE49-F238E27FC236}">
              <a16:creationId xmlns:a16="http://schemas.microsoft.com/office/drawing/2014/main" id="{38C6FB95-DB04-4A8B-B14B-736F66FAC647}"/>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57" name="Text Box 19">
          <a:extLst>
            <a:ext uri="{FF2B5EF4-FFF2-40B4-BE49-F238E27FC236}">
              <a16:creationId xmlns:a16="http://schemas.microsoft.com/office/drawing/2014/main" id="{7B09ED57-707C-49B5-B896-63AFAF7EDE7B}"/>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58" name="Text Box 20">
          <a:extLst>
            <a:ext uri="{FF2B5EF4-FFF2-40B4-BE49-F238E27FC236}">
              <a16:creationId xmlns:a16="http://schemas.microsoft.com/office/drawing/2014/main" id="{62F709FB-C399-46B0-AFE4-C6B6F4E3C7E8}"/>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59" name="Text Box 21">
          <a:extLst>
            <a:ext uri="{FF2B5EF4-FFF2-40B4-BE49-F238E27FC236}">
              <a16:creationId xmlns:a16="http://schemas.microsoft.com/office/drawing/2014/main" id="{FEB38AF3-2C28-473A-853B-43D69E9B4A2E}"/>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60" name="Text Box 14">
          <a:extLst>
            <a:ext uri="{FF2B5EF4-FFF2-40B4-BE49-F238E27FC236}">
              <a16:creationId xmlns:a16="http://schemas.microsoft.com/office/drawing/2014/main" id="{8874A82A-2024-49D1-8D9E-20A08821BB5A}"/>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61" name="Text Box 15">
          <a:extLst>
            <a:ext uri="{FF2B5EF4-FFF2-40B4-BE49-F238E27FC236}">
              <a16:creationId xmlns:a16="http://schemas.microsoft.com/office/drawing/2014/main" id="{60AA47FB-9324-4702-A986-2C2EF271CE71}"/>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62" name="Text Box 16">
          <a:extLst>
            <a:ext uri="{FF2B5EF4-FFF2-40B4-BE49-F238E27FC236}">
              <a16:creationId xmlns:a16="http://schemas.microsoft.com/office/drawing/2014/main" id="{0708D903-D195-4DB4-84B5-2C99CADC83FE}"/>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63" name="Text Box 17">
          <a:extLst>
            <a:ext uri="{FF2B5EF4-FFF2-40B4-BE49-F238E27FC236}">
              <a16:creationId xmlns:a16="http://schemas.microsoft.com/office/drawing/2014/main" id="{4936CF07-2E70-415E-85B8-AEA70AAC155E}"/>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64" name="Text Box 18">
          <a:extLst>
            <a:ext uri="{FF2B5EF4-FFF2-40B4-BE49-F238E27FC236}">
              <a16:creationId xmlns:a16="http://schemas.microsoft.com/office/drawing/2014/main" id="{95178671-2F93-4C7C-8F1F-0C272203BC2D}"/>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65" name="Text Box 19">
          <a:extLst>
            <a:ext uri="{FF2B5EF4-FFF2-40B4-BE49-F238E27FC236}">
              <a16:creationId xmlns:a16="http://schemas.microsoft.com/office/drawing/2014/main" id="{515C512E-3D2D-4021-AC24-24B1BF72E68B}"/>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66" name="Text Box 20">
          <a:extLst>
            <a:ext uri="{FF2B5EF4-FFF2-40B4-BE49-F238E27FC236}">
              <a16:creationId xmlns:a16="http://schemas.microsoft.com/office/drawing/2014/main" id="{F1196F9D-DE1E-4149-8E81-D7DF9A918DBE}"/>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390522"/>
    <xdr:sp macro="" textlink="">
      <xdr:nvSpPr>
        <xdr:cNvPr id="3967" name="Text Box 21">
          <a:extLst>
            <a:ext uri="{FF2B5EF4-FFF2-40B4-BE49-F238E27FC236}">
              <a16:creationId xmlns:a16="http://schemas.microsoft.com/office/drawing/2014/main" id="{862AD034-693F-4066-9791-2A7E8BB0AD4C}"/>
            </a:ext>
          </a:extLst>
        </xdr:cNvPr>
        <xdr:cNvSpPr txBox="1">
          <a:spLocks noChangeArrowheads="1"/>
        </xdr:cNvSpPr>
      </xdr:nvSpPr>
      <xdr:spPr bwMode="auto">
        <a:xfrm>
          <a:off x="1504950" y="22278975"/>
          <a:ext cx="7620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3968" name="TextBox 3">
          <a:extLst>
            <a:ext uri="{FF2B5EF4-FFF2-40B4-BE49-F238E27FC236}">
              <a16:creationId xmlns:a16="http://schemas.microsoft.com/office/drawing/2014/main" id="{88E478F4-E1C2-4D94-811A-832A87E4580B}"/>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3969" name="TextBox 3">
          <a:extLst>
            <a:ext uri="{FF2B5EF4-FFF2-40B4-BE49-F238E27FC236}">
              <a16:creationId xmlns:a16="http://schemas.microsoft.com/office/drawing/2014/main" id="{B303817E-5444-48A0-95F7-814E00673EC8}"/>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3970" name="TextBox 3">
          <a:extLst>
            <a:ext uri="{FF2B5EF4-FFF2-40B4-BE49-F238E27FC236}">
              <a16:creationId xmlns:a16="http://schemas.microsoft.com/office/drawing/2014/main" id="{708F5965-6503-4BF9-86BE-5ADB5FCA5C9A}"/>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6872"/>
    <xdr:sp macro="" textlink="">
      <xdr:nvSpPr>
        <xdr:cNvPr id="3971" name="TextBox 3">
          <a:extLst>
            <a:ext uri="{FF2B5EF4-FFF2-40B4-BE49-F238E27FC236}">
              <a16:creationId xmlns:a16="http://schemas.microsoft.com/office/drawing/2014/main" id="{E9DE2ACA-E703-412E-B994-D5DC6A31786F}"/>
            </a:ext>
          </a:extLst>
        </xdr:cNvPr>
        <xdr:cNvSpPr txBox="1">
          <a:spLocks noChangeArrowheads="1"/>
        </xdr:cNvSpPr>
      </xdr:nvSpPr>
      <xdr:spPr bwMode="auto">
        <a:xfrm>
          <a:off x="2451100"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3972" name="TextBox 3">
          <a:extLst>
            <a:ext uri="{FF2B5EF4-FFF2-40B4-BE49-F238E27FC236}">
              <a16:creationId xmlns:a16="http://schemas.microsoft.com/office/drawing/2014/main" id="{DC451C74-965D-475D-8ACB-67037369F778}"/>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6872"/>
    <xdr:sp macro="" textlink="">
      <xdr:nvSpPr>
        <xdr:cNvPr id="3973" name="TextBox 3">
          <a:extLst>
            <a:ext uri="{FF2B5EF4-FFF2-40B4-BE49-F238E27FC236}">
              <a16:creationId xmlns:a16="http://schemas.microsoft.com/office/drawing/2014/main" id="{F3E5EBF5-76EC-48E5-BBFB-2260F00C4369}"/>
            </a:ext>
          </a:extLst>
        </xdr:cNvPr>
        <xdr:cNvSpPr txBox="1">
          <a:spLocks noChangeArrowheads="1"/>
        </xdr:cNvSpPr>
      </xdr:nvSpPr>
      <xdr:spPr bwMode="auto">
        <a:xfrm>
          <a:off x="2451100"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3974" name="TextBox 3">
          <a:extLst>
            <a:ext uri="{FF2B5EF4-FFF2-40B4-BE49-F238E27FC236}">
              <a16:creationId xmlns:a16="http://schemas.microsoft.com/office/drawing/2014/main" id="{577769ED-C9D5-42AC-B0C4-F77B3A50D8DC}"/>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15922"/>
    <xdr:sp macro="" textlink="">
      <xdr:nvSpPr>
        <xdr:cNvPr id="3975" name="TextBox 3">
          <a:extLst>
            <a:ext uri="{FF2B5EF4-FFF2-40B4-BE49-F238E27FC236}">
              <a16:creationId xmlns:a16="http://schemas.microsoft.com/office/drawing/2014/main" id="{B529E7A8-5063-400E-97FF-05706A3375CB}"/>
            </a:ext>
          </a:extLst>
        </xdr:cNvPr>
        <xdr:cNvSpPr txBox="1">
          <a:spLocks noChangeArrowheads="1"/>
        </xdr:cNvSpPr>
      </xdr:nvSpPr>
      <xdr:spPr bwMode="auto">
        <a:xfrm>
          <a:off x="2451100"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6872"/>
    <xdr:sp macro="" textlink="">
      <xdr:nvSpPr>
        <xdr:cNvPr id="3976" name="TextBox 3">
          <a:extLst>
            <a:ext uri="{FF2B5EF4-FFF2-40B4-BE49-F238E27FC236}">
              <a16:creationId xmlns:a16="http://schemas.microsoft.com/office/drawing/2014/main" id="{030ADDCF-96C6-446D-B187-92BE9E65931A}"/>
            </a:ext>
          </a:extLst>
        </xdr:cNvPr>
        <xdr:cNvSpPr txBox="1">
          <a:spLocks noChangeArrowheads="1"/>
        </xdr:cNvSpPr>
      </xdr:nvSpPr>
      <xdr:spPr bwMode="auto">
        <a:xfrm>
          <a:off x="2451100"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6872"/>
    <xdr:sp macro="" textlink="">
      <xdr:nvSpPr>
        <xdr:cNvPr id="3977" name="TextBox 3">
          <a:extLst>
            <a:ext uri="{FF2B5EF4-FFF2-40B4-BE49-F238E27FC236}">
              <a16:creationId xmlns:a16="http://schemas.microsoft.com/office/drawing/2014/main" id="{EAC4041A-2A32-4034-A2AF-1E9FBFAB3DF7}"/>
            </a:ext>
          </a:extLst>
        </xdr:cNvPr>
        <xdr:cNvSpPr txBox="1">
          <a:spLocks noChangeArrowheads="1"/>
        </xdr:cNvSpPr>
      </xdr:nvSpPr>
      <xdr:spPr bwMode="auto">
        <a:xfrm>
          <a:off x="2451100"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3978" name="TextBox 3">
          <a:extLst>
            <a:ext uri="{FF2B5EF4-FFF2-40B4-BE49-F238E27FC236}">
              <a16:creationId xmlns:a16="http://schemas.microsoft.com/office/drawing/2014/main" id="{E340A46A-9DAB-42BD-9D8A-A40F251B2458}"/>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3979" name="TextBox 3">
          <a:extLst>
            <a:ext uri="{FF2B5EF4-FFF2-40B4-BE49-F238E27FC236}">
              <a16:creationId xmlns:a16="http://schemas.microsoft.com/office/drawing/2014/main" id="{8C8E163F-D370-4011-8231-49A905FA6619}"/>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15922"/>
    <xdr:sp macro="" textlink="">
      <xdr:nvSpPr>
        <xdr:cNvPr id="3980" name="TextBox 3">
          <a:extLst>
            <a:ext uri="{FF2B5EF4-FFF2-40B4-BE49-F238E27FC236}">
              <a16:creationId xmlns:a16="http://schemas.microsoft.com/office/drawing/2014/main" id="{5F98B6D9-0A23-4F5D-A9AB-7F738C6B1730}"/>
            </a:ext>
          </a:extLst>
        </xdr:cNvPr>
        <xdr:cNvSpPr txBox="1">
          <a:spLocks noChangeArrowheads="1"/>
        </xdr:cNvSpPr>
      </xdr:nvSpPr>
      <xdr:spPr bwMode="auto">
        <a:xfrm>
          <a:off x="2451100"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3981" name="TextBox 3">
          <a:extLst>
            <a:ext uri="{FF2B5EF4-FFF2-40B4-BE49-F238E27FC236}">
              <a16:creationId xmlns:a16="http://schemas.microsoft.com/office/drawing/2014/main" id="{76878AA0-52B9-4595-93C4-388523B9B480}"/>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15922"/>
    <xdr:sp macro="" textlink="">
      <xdr:nvSpPr>
        <xdr:cNvPr id="3982" name="TextBox 3">
          <a:extLst>
            <a:ext uri="{FF2B5EF4-FFF2-40B4-BE49-F238E27FC236}">
              <a16:creationId xmlns:a16="http://schemas.microsoft.com/office/drawing/2014/main" id="{72DF3409-5BF7-4EFA-86DC-C4288C99679D}"/>
            </a:ext>
          </a:extLst>
        </xdr:cNvPr>
        <xdr:cNvSpPr txBox="1">
          <a:spLocks noChangeArrowheads="1"/>
        </xdr:cNvSpPr>
      </xdr:nvSpPr>
      <xdr:spPr bwMode="auto">
        <a:xfrm>
          <a:off x="2451100"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3983" name="TextBox 3">
          <a:extLst>
            <a:ext uri="{FF2B5EF4-FFF2-40B4-BE49-F238E27FC236}">
              <a16:creationId xmlns:a16="http://schemas.microsoft.com/office/drawing/2014/main" id="{4D3CC0CF-82E7-49DC-BF3E-F499B70FA49B}"/>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3984" name="TextBox 3">
          <a:extLst>
            <a:ext uri="{FF2B5EF4-FFF2-40B4-BE49-F238E27FC236}">
              <a16:creationId xmlns:a16="http://schemas.microsoft.com/office/drawing/2014/main" id="{77132F5B-D576-46E3-BFD8-B7B88BD58DF3}"/>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15922"/>
    <xdr:sp macro="" textlink="">
      <xdr:nvSpPr>
        <xdr:cNvPr id="3985" name="TextBox 3">
          <a:extLst>
            <a:ext uri="{FF2B5EF4-FFF2-40B4-BE49-F238E27FC236}">
              <a16:creationId xmlns:a16="http://schemas.microsoft.com/office/drawing/2014/main" id="{B0275BC6-1145-4EBB-986D-031DE275955A}"/>
            </a:ext>
          </a:extLst>
        </xdr:cNvPr>
        <xdr:cNvSpPr txBox="1">
          <a:spLocks noChangeArrowheads="1"/>
        </xdr:cNvSpPr>
      </xdr:nvSpPr>
      <xdr:spPr bwMode="auto">
        <a:xfrm>
          <a:off x="2451100"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15922"/>
    <xdr:sp macro="" textlink="">
      <xdr:nvSpPr>
        <xdr:cNvPr id="3986" name="TextBox 3">
          <a:extLst>
            <a:ext uri="{FF2B5EF4-FFF2-40B4-BE49-F238E27FC236}">
              <a16:creationId xmlns:a16="http://schemas.microsoft.com/office/drawing/2014/main" id="{BD9FE6D1-657B-42C7-B54F-B997631991CA}"/>
            </a:ext>
          </a:extLst>
        </xdr:cNvPr>
        <xdr:cNvSpPr txBox="1">
          <a:spLocks noChangeArrowheads="1"/>
        </xdr:cNvSpPr>
      </xdr:nvSpPr>
      <xdr:spPr bwMode="auto">
        <a:xfrm>
          <a:off x="2451100"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3987" name="TextBox 3">
          <a:extLst>
            <a:ext uri="{FF2B5EF4-FFF2-40B4-BE49-F238E27FC236}">
              <a16:creationId xmlns:a16="http://schemas.microsoft.com/office/drawing/2014/main" id="{07A0BF13-7F14-4AF0-BB0F-E9F5DA3CCCFE}"/>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3988" name="TextBox 3">
          <a:extLst>
            <a:ext uri="{FF2B5EF4-FFF2-40B4-BE49-F238E27FC236}">
              <a16:creationId xmlns:a16="http://schemas.microsoft.com/office/drawing/2014/main" id="{45C4B693-3F32-4D85-9841-9FA33AD16B51}"/>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3989" name="TextBox 3">
          <a:extLst>
            <a:ext uri="{FF2B5EF4-FFF2-40B4-BE49-F238E27FC236}">
              <a16:creationId xmlns:a16="http://schemas.microsoft.com/office/drawing/2014/main" id="{4FC5BFF6-E400-4FC6-B2BD-9C83A69701F4}"/>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77822"/>
    <xdr:sp macro="" textlink="">
      <xdr:nvSpPr>
        <xdr:cNvPr id="3990" name="TextBox 3">
          <a:extLst>
            <a:ext uri="{FF2B5EF4-FFF2-40B4-BE49-F238E27FC236}">
              <a16:creationId xmlns:a16="http://schemas.microsoft.com/office/drawing/2014/main" id="{A58580C7-8C28-4D71-A2EB-9370D6FD460C}"/>
            </a:ext>
          </a:extLst>
        </xdr:cNvPr>
        <xdr:cNvSpPr txBox="1">
          <a:spLocks noChangeArrowheads="1"/>
        </xdr:cNvSpPr>
      </xdr:nvSpPr>
      <xdr:spPr bwMode="auto">
        <a:xfrm>
          <a:off x="2451100" y="22278975"/>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3991" name="TextBox 3">
          <a:extLst>
            <a:ext uri="{FF2B5EF4-FFF2-40B4-BE49-F238E27FC236}">
              <a16:creationId xmlns:a16="http://schemas.microsoft.com/office/drawing/2014/main" id="{F5474B0D-CBB5-4363-A401-D35F35FC0F32}"/>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3992" name="TextBox 3">
          <a:extLst>
            <a:ext uri="{FF2B5EF4-FFF2-40B4-BE49-F238E27FC236}">
              <a16:creationId xmlns:a16="http://schemas.microsoft.com/office/drawing/2014/main" id="{6F70847B-D27A-432D-9D46-AA07CF4059A2}"/>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3993" name="TextBox 3">
          <a:extLst>
            <a:ext uri="{FF2B5EF4-FFF2-40B4-BE49-F238E27FC236}">
              <a16:creationId xmlns:a16="http://schemas.microsoft.com/office/drawing/2014/main" id="{5BA0772A-29C8-41B7-A7F1-E868BF6EB34F}"/>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6872"/>
    <xdr:sp macro="" textlink="">
      <xdr:nvSpPr>
        <xdr:cNvPr id="3994" name="TextBox 3">
          <a:extLst>
            <a:ext uri="{FF2B5EF4-FFF2-40B4-BE49-F238E27FC236}">
              <a16:creationId xmlns:a16="http://schemas.microsoft.com/office/drawing/2014/main" id="{79710784-DD0D-49CC-AD7D-823C936FF81E}"/>
            </a:ext>
          </a:extLst>
        </xdr:cNvPr>
        <xdr:cNvSpPr txBox="1">
          <a:spLocks noChangeArrowheads="1"/>
        </xdr:cNvSpPr>
      </xdr:nvSpPr>
      <xdr:spPr bwMode="auto">
        <a:xfrm>
          <a:off x="2451100"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77822"/>
    <xdr:sp macro="" textlink="">
      <xdr:nvSpPr>
        <xdr:cNvPr id="3995" name="TextBox 3">
          <a:extLst>
            <a:ext uri="{FF2B5EF4-FFF2-40B4-BE49-F238E27FC236}">
              <a16:creationId xmlns:a16="http://schemas.microsoft.com/office/drawing/2014/main" id="{3808CB3F-FF67-4080-9EEB-0D2F1F4B826F}"/>
            </a:ext>
          </a:extLst>
        </xdr:cNvPr>
        <xdr:cNvSpPr txBox="1">
          <a:spLocks noChangeArrowheads="1"/>
        </xdr:cNvSpPr>
      </xdr:nvSpPr>
      <xdr:spPr bwMode="auto">
        <a:xfrm>
          <a:off x="2451100" y="22278975"/>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3996" name="TextBox 3">
          <a:extLst>
            <a:ext uri="{FF2B5EF4-FFF2-40B4-BE49-F238E27FC236}">
              <a16:creationId xmlns:a16="http://schemas.microsoft.com/office/drawing/2014/main" id="{F867E1F7-C428-4CC8-9E1C-A8A650BFA76F}"/>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3997" name="TextBox 3">
          <a:extLst>
            <a:ext uri="{FF2B5EF4-FFF2-40B4-BE49-F238E27FC236}">
              <a16:creationId xmlns:a16="http://schemas.microsoft.com/office/drawing/2014/main" id="{BC2C02D6-64EE-4CB1-A168-B8B712A26BD4}"/>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3998" name="TextBox 3">
          <a:extLst>
            <a:ext uri="{FF2B5EF4-FFF2-40B4-BE49-F238E27FC236}">
              <a16:creationId xmlns:a16="http://schemas.microsoft.com/office/drawing/2014/main" id="{5F540801-36F1-4D2D-BBE1-260CC88BDC2F}"/>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3999" name="TextBox 3">
          <a:extLst>
            <a:ext uri="{FF2B5EF4-FFF2-40B4-BE49-F238E27FC236}">
              <a16:creationId xmlns:a16="http://schemas.microsoft.com/office/drawing/2014/main" id="{ECF1C036-EDAB-41D9-B14B-730550BC0F58}"/>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15922"/>
    <xdr:sp macro="" textlink="">
      <xdr:nvSpPr>
        <xdr:cNvPr id="4000" name="TextBox 3">
          <a:extLst>
            <a:ext uri="{FF2B5EF4-FFF2-40B4-BE49-F238E27FC236}">
              <a16:creationId xmlns:a16="http://schemas.microsoft.com/office/drawing/2014/main" id="{D9AE931E-8566-49E7-9948-4E50430B25B0}"/>
            </a:ext>
          </a:extLst>
        </xdr:cNvPr>
        <xdr:cNvSpPr txBox="1">
          <a:spLocks noChangeArrowheads="1"/>
        </xdr:cNvSpPr>
      </xdr:nvSpPr>
      <xdr:spPr bwMode="auto">
        <a:xfrm>
          <a:off x="2451100"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4001" name="TextBox 3">
          <a:extLst>
            <a:ext uri="{FF2B5EF4-FFF2-40B4-BE49-F238E27FC236}">
              <a16:creationId xmlns:a16="http://schemas.microsoft.com/office/drawing/2014/main" id="{6C4D4AFC-D9E9-4DB2-81B6-60ECF2BE4246}"/>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15922"/>
    <xdr:sp macro="" textlink="">
      <xdr:nvSpPr>
        <xdr:cNvPr id="4002" name="TextBox 3">
          <a:extLst>
            <a:ext uri="{FF2B5EF4-FFF2-40B4-BE49-F238E27FC236}">
              <a16:creationId xmlns:a16="http://schemas.microsoft.com/office/drawing/2014/main" id="{F5648EAD-2D22-4D92-AE8C-E8A807EA2EA0}"/>
            </a:ext>
          </a:extLst>
        </xdr:cNvPr>
        <xdr:cNvSpPr txBox="1">
          <a:spLocks noChangeArrowheads="1"/>
        </xdr:cNvSpPr>
      </xdr:nvSpPr>
      <xdr:spPr bwMode="auto">
        <a:xfrm>
          <a:off x="2451100"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003" name="TextBox 3">
          <a:extLst>
            <a:ext uri="{FF2B5EF4-FFF2-40B4-BE49-F238E27FC236}">
              <a16:creationId xmlns:a16="http://schemas.microsoft.com/office/drawing/2014/main" id="{50A06519-AB5B-4BB9-87CB-94E2A6780177}"/>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004" name="TextBox 3">
          <a:extLst>
            <a:ext uri="{FF2B5EF4-FFF2-40B4-BE49-F238E27FC236}">
              <a16:creationId xmlns:a16="http://schemas.microsoft.com/office/drawing/2014/main" id="{A880FD5B-5D79-4EEA-9306-0C23551214C8}"/>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005" name="TextBox 3">
          <a:extLst>
            <a:ext uri="{FF2B5EF4-FFF2-40B4-BE49-F238E27FC236}">
              <a16:creationId xmlns:a16="http://schemas.microsoft.com/office/drawing/2014/main" id="{4B5C36FE-3E30-4FBB-858C-CA74C034E8CE}"/>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71472"/>
    <xdr:sp macro="" textlink="">
      <xdr:nvSpPr>
        <xdr:cNvPr id="4006" name="TextBox 3">
          <a:extLst>
            <a:ext uri="{FF2B5EF4-FFF2-40B4-BE49-F238E27FC236}">
              <a16:creationId xmlns:a16="http://schemas.microsoft.com/office/drawing/2014/main" id="{BE4044F9-1269-4C3C-B10D-28046A56AD50}"/>
            </a:ext>
          </a:extLst>
        </xdr:cNvPr>
        <xdr:cNvSpPr txBox="1">
          <a:spLocks noChangeArrowheads="1"/>
        </xdr:cNvSpPr>
      </xdr:nvSpPr>
      <xdr:spPr bwMode="auto">
        <a:xfrm>
          <a:off x="2451100" y="22278975"/>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007" name="TextBox 3">
          <a:extLst>
            <a:ext uri="{FF2B5EF4-FFF2-40B4-BE49-F238E27FC236}">
              <a16:creationId xmlns:a16="http://schemas.microsoft.com/office/drawing/2014/main" id="{09CA050C-DC8D-4D3B-9BD4-6A51865122B9}"/>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008" name="TextBox 3">
          <a:extLst>
            <a:ext uri="{FF2B5EF4-FFF2-40B4-BE49-F238E27FC236}">
              <a16:creationId xmlns:a16="http://schemas.microsoft.com/office/drawing/2014/main" id="{7710D6F6-7952-4ACE-AEA5-A611BFA7D484}"/>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77822"/>
    <xdr:sp macro="" textlink="">
      <xdr:nvSpPr>
        <xdr:cNvPr id="4009" name="TextBox 3">
          <a:extLst>
            <a:ext uri="{FF2B5EF4-FFF2-40B4-BE49-F238E27FC236}">
              <a16:creationId xmlns:a16="http://schemas.microsoft.com/office/drawing/2014/main" id="{E7B40B13-021C-4065-A8C5-07BC4F8E7899}"/>
            </a:ext>
          </a:extLst>
        </xdr:cNvPr>
        <xdr:cNvSpPr txBox="1">
          <a:spLocks noChangeArrowheads="1"/>
        </xdr:cNvSpPr>
      </xdr:nvSpPr>
      <xdr:spPr bwMode="auto">
        <a:xfrm>
          <a:off x="2451100" y="22278975"/>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4010" name="TextBox 3">
          <a:extLst>
            <a:ext uri="{FF2B5EF4-FFF2-40B4-BE49-F238E27FC236}">
              <a16:creationId xmlns:a16="http://schemas.microsoft.com/office/drawing/2014/main" id="{F2E3118B-C90A-442C-BF8C-DEC17BF98FAA}"/>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011" name="TextBox 3">
          <a:extLst>
            <a:ext uri="{FF2B5EF4-FFF2-40B4-BE49-F238E27FC236}">
              <a16:creationId xmlns:a16="http://schemas.microsoft.com/office/drawing/2014/main" id="{8554E135-73C2-4C51-8512-F2EF8D817B5D}"/>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6872"/>
    <xdr:sp macro="" textlink="">
      <xdr:nvSpPr>
        <xdr:cNvPr id="4012" name="TextBox 3">
          <a:extLst>
            <a:ext uri="{FF2B5EF4-FFF2-40B4-BE49-F238E27FC236}">
              <a16:creationId xmlns:a16="http://schemas.microsoft.com/office/drawing/2014/main" id="{EC344C47-5FEE-46AE-8B90-D3E83FBAEAF7}"/>
            </a:ext>
          </a:extLst>
        </xdr:cNvPr>
        <xdr:cNvSpPr txBox="1">
          <a:spLocks noChangeArrowheads="1"/>
        </xdr:cNvSpPr>
      </xdr:nvSpPr>
      <xdr:spPr bwMode="auto">
        <a:xfrm>
          <a:off x="2451100"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77822"/>
    <xdr:sp macro="" textlink="">
      <xdr:nvSpPr>
        <xdr:cNvPr id="4013" name="TextBox 3">
          <a:extLst>
            <a:ext uri="{FF2B5EF4-FFF2-40B4-BE49-F238E27FC236}">
              <a16:creationId xmlns:a16="http://schemas.microsoft.com/office/drawing/2014/main" id="{1443A545-5329-43C3-ACD2-4DA4B66C0888}"/>
            </a:ext>
          </a:extLst>
        </xdr:cNvPr>
        <xdr:cNvSpPr txBox="1">
          <a:spLocks noChangeArrowheads="1"/>
        </xdr:cNvSpPr>
      </xdr:nvSpPr>
      <xdr:spPr bwMode="auto">
        <a:xfrm>
          <a:off x="2451100" y="22278975"/>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71472"/>
    <xdr:sp macro="" textlink="">
      <xdr:nvSpPr>
        <xdr:cNvPr id="4014" name="TextBox 3">
          <a:extLst>
            <a:ext uri="{FF2B5EF4-FFF2-40B4-BE49-F238E27FC236}">
              <a16:creationId xmlns:a16="http://schemas.microsoft.com/office/drawing/2014/main" id="{C2A46915-5B22-4188-AF19-9BF120C13EB6}"/>
            </a:ext>
          </a:extLst>
        </xdr:cNvPr>
        <xdr:cNvSpPr txBox="1">
          <a:spLocks noChangeArrowheads="1"/>
        </xdr:cNvSpPr>
      </xdr:nvSpPr>
      <xdr:spPr bwMode="auto">
        <a:xfrm>
          <a:off x="2451100" y="22278975"/>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77822"/>
    <xdr:sp macro="" textlink="">
      <xdr:nvSpPr>
        <xdr:cNvPr id="4015" name="TextBox 3">
          <a:extLst>
            <a:ext uri="{FF2B5EF4-FFF2-40B4-BE49-F238E27FC236}">
              <a16:creationId xmlns:a16="http://schemas.microsoft.com/office/drawing/2014/main" id="{6B302426-4490-4E93-964D-1C3D6F3B72A2}"/>
            </a:ext>
          </a:extLst>
        </xdr:cNvPr>
        <xdr:cNvSpPr txBox="1">
          <a:spLocks noChangeArrowheads="1"/>
        </xdr:cNvSpPr>
      </xdr:nvSpPr>
      <xdr:spPr bwMode="auto">
        <a:xfrm>
          <a:off x="2451100" y="22278975"/>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71472"/>
    <xdr:sp macro="" textlink="">
      <xdr:nvSpPr>
        <xdr:cNvPr id="4016" name="TextBox 3">
          <a:extLst>
            <a:ext uri="{FF2B5EF4-FFF2-40B4-BE49-F238E27FC236}">
              <a16:creationId xmlns:a16="http://schemas.microsoft.com/office/drawing/2014/main" id="{C7BD7B25-ED65-417A-82C5-AAA42E54B4C9}"/>
            </a:ext>
          </a:extLst>
        </xdr:cNvPr>
        <xdr:cNvSpPr txBox="1">
          <a:spLocks noChangeArrowheads="1"/>
        </xdr:cNvSpPr>
      </xdr:nvSpPr>
      <xdr:spPr bwMode="auto">
        <a:xfrm>
          <a:off x="2451100" y="22278975"/>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71472"/>
    <xdr:sp macro="" textlink="">
      <xdr:nvSpPr>
        <xdr:cNvPr id="4017" name="TextBox 3">
          <a:extLst>
            <a:ext uri="{FF2B5EF4-FFF2-40B4-BE49-F238E27FC236}">
              <a16:creationId xmlns:a16="http://schemas.microsoft.com/office/drawing/2014/main" id="{BA73D8CB-656F-4A3E-B0D1-2C56320F7CC1}"/>
            </a:ext>
          </a:extLst>
        </xdr:cNvPr>
        <xdr:cNvSpPr txBox="1">
          <a:spLocks noChangeArrowheads="1"/>
        </xdr:cNvSpPr>
      </xdr:nvSpPr>
      <xdr:spPr bwMode="auto">
        <a:xfrm>
          <a:off x="2451100" y="22278975"/>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71472"/>
    <xdr:sp macro="" textlink="">
      <xdr:nvSpPr>
        <xdr:cNvPr id="4018" name="TextBox 3">
          <a:extLst>
            <a:ext uri="{FF2B5EF4-FFF2-40B4-BE49-F238E27FC236}">
              <a16:creationId xmlns:a16="http://schemas.microsoft.com/office/drawing/2014/main" id="{B39C81F9-0D4B-4ADE-A39A-D6EA4FDEAA13}"/>
            </a:ext>
          </a:extLst>
        </xdr:cNvPr>
        <xdr:cNvSpPr txBox="1">
          <a:spLocks noChangeArrowheads="1"/>
        </xdr:cNvSpPr>
      </xdr:nvSpPr>
      <xdr:spPr bwMode="auto">
        <a:xfrm>
          <a:off x="2451100" y="22278975"/>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019" name="TextBox 3">
          <a:extLst>
            <a:ext uri="{FF2B5EF4-FFF2-40B4-BE49-F238E27FC236}">
              <a16:creationId xmlns:a16="http://schemas.microsoft.com/office/drawing/2014/main" id="{4D0869BF-AC6C-44F1-B050-CA56000DD02F}"/>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020" name="TextBox 3">
          <a:extLst>
            <a:ext uri="{FF2B5EF4-FFF2-40B4-BE49-F238E27FC236}">
              <a16:creationId xmlns:a16="http://schemas.microsoft.com/office/drawing/2014/main" id="{B5D2339E-BF54-4D38-8E85-C083206898AE}"/>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71472"/>
    <xdr:sp macro="" textlink="">
      <xdr:nvSpPr>
        <xdr:cNvPr id="4021" name="TextBox 3">
          <a:extLst>
            <a:ext uri="{FF2B5EF4-FFF2-40B4-BE49-F238E27FC236}">
              <a16:creationId xmlns:a16="http://schemas.microsoft.com/office/drawing/2014/main" id="{65072CE1-19AD-420C-A220-1358939B5553}"/>
            </a:ext>
          </a:extLst>
        </xdr:cNvPr>
        <xdr:cNvSpPr txBox="1">
          <a:spLocks noChangeArrowheads="1"/>
        </xdr:cNvSpPr>
      </xdr:nvSpPr>
      <xdr:spPr bwMode="auto">
        <a:xfrm>
          <a:off x="2451100" y="22278975"/>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71472"/>
    <xdr:sp macro="" textlink="">
      <xdr:nvSpPr>
        <xdr:cNvPr id="4022" name="TextBox 3">
          <a:extLst>
            <a:ext uri="{FF2B5EF4-FFF2-40B4-BE49-F238E27FC236}">
              <a16:creationId xmlns:a16="http://schemas.microsoft.com/office/drawing/2014/main" id="{E86C9322-3532-4451-BA7A-DF99D28D206A}"/>
            </a:ext>
          </a:extLst>
        </xdr:cNvPr>
        <xdr:cNvSpPr txBox="1">
          <a:spLocks noChangeArrowheads="1"/>
        </xdr:cNvSpPr>
      </xdr:nvSpPr>
      <xdr:spPr bwMode="auto">
        <a:xfrm>
          <a:off x="2451100" y="22278975"/>
          <a:ext cx="0" cy="371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023" name="TextBox 3">
          <a:extLst>
            <a:ext uri="{FF2B5EF4-FFF2-40B4-BE49-F238E27FC236}">
              <a16:creationId xmlns:a16="http://schemas.microsoft.com/office/drawing/2014/main" id="{F9BBF585-D26B-484A-A725-24402A0EBE47}"/>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77822"/>
    <xdr:sp macro="" textlink="">
      <xdr:nvSpPr>
        <xdr:cNvPr id="4024" name="TextBox 3">
          <a:extLst>
            <a:ext uri="{FF2B5EF4-FFF2-40B4-BE49-F238E27FC236}">
              <a16:creationId xmlns:a16="http://schemas.microsoft.com/office/drawing/2014/main" id="{ACC5008A-0817-4759-A8B7-BE79C408000A}"/>
            </a:ext>
          </a:extLst>
        </xdr:cNvPr>
        <xdr:cNvSpPr txBox="1">
          <a:spLocks noChangeArrowheads="1"/>
        </xdr:cNvSpPr>
      </xdr:nvSpPr>
      <xdr:spPr bwMode="auto">
        <a:xfrm>
          <a:off x="2451100" y="22278975"/>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025" name="TextBox 3">
          <a:extLst>
            <a:ext uri="{FF2B5EF4-FFF2-40B4-BE49-F238E27FC236}">
              <a16:creationId xmlns:a16="http://schemas.microsoft.com/office/drawing/2014/main" id="{28409008-31FE-423E-88BF-054CD62B29BF}"/>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77822"/>
    <xdr:sp macro="" textlink="">
      <xdr:nvSpPr>
        <xdr:cNvPr id="4026" name="TextBox 3">
          <a:extLst>
            <a:ext uri="{FF2B5EF4-FFF2-40B4-BE49-F238E27FC236}">
              <a16:creationId xmlns:a16="http://schemas.microsoft.com/office/drawing/2014/main" id="{88B9E773-20E2-48AA-8F6F-0F0C556CD34C}"/>
            </a:ext>
          </a:extLst>
        </xdr:cNvPr>
        <xdr:cNvSpPr txBox="1">
          <a:spLocks noChangeArrowheads="1"/>
        </xdr:cNvSpPr>
      </xdr:nvSpPr>
      <xdr:spPr bwMode="auto">
        <a:xfrm>
          <a:off x="2451100" y="22278975"/>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027" name="TextBox 3">
          <a:extLst>
            <a:ext uri="{FF2B5EF4-FFF2-40B4-BE49-F238E27FC236}">
              <a16:creationId xmlns:a16="http://schemas.microsoft.com/office/drawing/2014/main" id="{2B906F3D-7F43-43E8-B48D-F3FCB0337F1D}"/>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77822"/>
    <xdr:sp macro="" textlink="">
      <xdr:nvSpPr>
        <xdr:cNvPr id="4028" name="TextBox 3">
          <a:extLst>
            <a:ext uri="{FF2B5EF4-FFF2-40B4-BE49-F238E27FC236}">
              <a16:creationId xmlns:a16="http://schemas.microsoft.com/office/drawing/2014/main" id="{68F18A0E-9D7D-4FC9-B974-412FC8A59F12}"/>
            </a:ext>
          </a:extLst>
        </xdr:cNvPr>
        <xdr:cNvSpPr txBox="1">
          <a:spLocks noChangeArrowheads="1"/>
        </xdr:cNvSpPr>
      </xdr:nvSpPr>
      <xdr:spPr bwMode="auto">
        <a:xfrm>
          <a:off x="2451100" y="22278975"/>
          <a:ext cx="0" cy="377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029" name="TextBox 3">
          <a:extLst>
            <a:ext uri="{FF2B5EF4-FFF2-40B4-BE49-F238E27FC236}">
              <a16:creationId xmlns:a16="http://schemas.microsoft.com/office/drawing/2014/main" id="{83070C78-00E2-4CCD-9A73-FD68CD37A4EC}"/>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4030" name="TextBox 3">
          <a:extLst>
            <a:ext uri="{FF2B5EF4-FFF2-40B4-BE49-F238E27FC236}">
              <a16:creationId xmlns:a16="http://schemas.microsoft.com/office/drawing/2014/main" id="{9D67E026-6EA3-4BA5-ADC1-5CAB86B279C5}"/>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031" name="TextBox 3">
          <a:extLst>
            <a:ext uri="{FF2B5EF4-FFF2-40B4-BE49-F238E27FC236}">
              <a16:creationId xmlns:a16="http://schemas.microsoft.com/office/drawing/2014/main" id="{60DAB206-843C-4004-9FC2-65A96091723D}"/>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032" name="TextBox 3">
          <a:extLst>
            <a:ext uri="{FF2B5EF4-FFF2-40B4-BE49-F238E27FC236}">
              <a16:creationId xmlns:a16="http://schemas.microsoft.com/office/drawing/2014/main" id="{8DC257F2-DFB8-4791-BF9C-9C9FE8913F0E}"/>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033" name="TextBox 3">
          <a:extLst>
            <a:ext uri="{FF2B5EF4-FFF2-40B4-BE49-F238E27FC236}">
              <a16:creationId xmlns:a16="http://schemas.microsoft.com/office/drawing/2014/main" id="{4B662988-4F26-4C96-8AF0-ED13D60757DA}"/>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6872"/>
    <xdr:sp macro="" textlink="">
      <xdr:nvSpPr>
        <xdr:cNvPr id="4034" name="TextBox 3">
          <a:extLst>
            <a:ext uri="{FF2B5EF4-FFF2-40B4-BE49-F238E27FC236}">
              <a16:creationId xmlns:a16="http://schemas.microsoft.com/office/drawing/2014/main" id="{AC89BD06-6F3F-4B91-9DCC-D92E2F2EC37C}"/>
            </a:ext>
          </a:extLst>
        </xdr:cNvPr>
        <xdr:cNvSpPr txBox="1">
          <a:spLocks noChangeArrowheads="1"/>
        </xdr:cNvSpPr>
      </xdr:nvSpPr>
      <xdr:spPr bwMode="auto">
        <a:xfrm>
          <a:off x="2451100"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4035" name="TextBox 3">
          <a:extLst>
            <a:ext uri="{FF2B5EF4-FFF2-40B4-BE49-F238E27FC236}">
              <a16:creationId xmlns:a16="http://schemas.microsoft.com/office/drawing/2014/main" id="{4E945813-860B-47D5-8F89-D93EC1C5F832}"/>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036" name="TextBox 3">
          <a:extLst>
            <a:ext uri="{FF2B5EF4-FFF2-40B4-BE49-F238E27FC236}">
              <a16:creationId xmlns:a16="http://schemas.microsoft.com/office/drawing/2014/main" id="{08BE8C16-C7D8-42CB-9BE6-C0A39466558D}"/>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7672"/>
    <xdr:sp macro="" textlink="">
      <xdr:nvSpPr>
        <xdr:cNvPr id="4037" name="TextBox 3">
          <a:extLst>
            <a:ext uri="{FF2B5EF4-FFF2-40B4-BE49-F238E27FC236}">
              <a16:creationId xmlns:a16="http://schemas.microsoft.com/office/drawing/2014/main" id="{04BE3350-4135-4CD4-95E2-A0E62639E250}"/>
            </a:ext>
          </a:extLst>
        </xdr:cNvPr>
        <xdr:cNvSpPr txBox="1">
          <a:spLocks noChangeArrowheads="1"/>
        </xdr:cNvSpPr>
      </xdr:nvSpPr>
      <xdr:spPr bwMode="auto">
        <a:xfrm>
          <a:off x="2451100" y="22278975"/>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038" name="TextBox 3">
          <a:extLst>
            <a:ext uri="{FF2B5EF4-FFF2-40B4-BE49-F238E27FC236}">
              <a16:creationId xmlns:a16="http://schemas.microsoft.com/office/drawing/2014/main" id="{2E66F061-0AE0-4476-AA43-1EAD59D32425}"/>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7672"/>
    <xdr:sp macro="" textlink="">
      <xdr:nvSpPr>
        <xdr:cNvPr id="4039" name="TextBox 3">
          <a:extLst>
            <a:ext uri="{FF2B5EF4-FFF2-40B4-BE49-F238E27FC236}">
              <a16:creationId xmlns:a16="http://schemas.microsoft.com/office/drawing/2014/main" id="{C116DAC0-E0F2-471A-8A52-12906870BD1F}"/>
            </a:ext>
          </a:extLst>
        </xdr:cNvPr>
        <xdr:cNvSpPr txBox="1">
          <a:spLocks noChangeArrowheads="1"/>
        </xdr:cNvSpPr>
      </xdr:nvSpPr>
      <xdr:spPr bwMode="auto">
        <a:xfrm>
          <a:off x="2451100" y="22278975"/>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4040" name="TextBox 3">
          <a:extLst>
            <a:ext uri="{FF2B5EF4-FFF2-40B4-BE49-F238E27FC236}">
              <a16:creationId xmlns:a16="http://schemas.microsoft.com/office/drawing/2014/main" id="{BE65D9D3-8352-4FEC-9061-2BABBE3EA256}"/>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041" name="TextBox 3">
          <a:extLst>
            <a:ext uri="{FF2B5EF4-FFF2-40B4-BE49-F238E27FC236}">
              <a16:creationId xmlns:a16="http://schemas.microsoft.com/office/drawing/2014/main" id="{4345B785-282C-47A8-A4B5-7DF7B96CCE13}"/>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4042" name="TextBox 3">
          <a:extLst>
            <a:ext uri="{FF2B5EF4-FFF2-40B4-BE49-F238E27FC236}">
              <a16:creationId xmlns:a16="http://schemas.microsoft.com/office/drawing/2014/main" id="{8F13CBEE-7A69-47E7-8A34-5CB7EAC94478}"/>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043" name="TextBox 3">
          <a:extLst>
            <a:ext uri="{FF2B5EF4-FFF2-40B4-BE49-F238E27FC236}">
              <a16:creationId xmlns:a16="http://schemas.microsoft.com/office/drawing/2014/main" id="{96A73D44-007C-4599-AF25-905F88171949}"/>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4044" name="TextBox 3">
          <a:extLst>
            <a:ext uri="{FF2B5EF4-FFF2-40B4-BE49-F238E27FC236}">
              <a16:creationId xmlns:a16="http://schemas.microsoft.com/office/drawing/2014/main" id="{7AF1273A-558F-44F6-BE3E-759BEA956265}"/>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4045" name="TextBox 3">
          <a:extLst>
            <a:ext uri="{FF2B5EF4-FFF2-40B4-BE49-F238E27FC236}">
              <a16:creationId xmlns:a16="http://schemas.microsoft.com/office/drawing/2014/main" id="{969A7742-3F2B-4766-A01B-F3671D1BD1DD}"/>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4046" name="TextBox 3">
          <a:extLst>
            <a:ext uri="{FF2B5EF4-FFF2-40B4-BE49-F238E27FC236}">
              <a16:creationId xmlns:a16="http://schemas.microsoft.com/office/drawing/2014/main" id="{2B11517A-AC93-4269-BF65-4A8183FB334C}"/>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4047" name="TextBox 3">
          <a:extLst>
            <a:ext uri="{FF2B5EF4-FFF2-40B4-BE49-F238E27FC236}">
              <a16:creationId xmlns:a16="http://schemas.microsoft.com/office/drawing/2014/main" id="{71282AA4-FF3D-4785-8FB8-D135DB2F4568}"/>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4048" name="TextBox 3">
          <a:extLst>
            <a:ext uri="{FF2B5EF4-FFF2-40B4-BE49-F238E27FC236}">
              <a16:creationId xmlns:a16="http://schemas.microsoft.com/office/drawing/2014/main" id="{CF0D1758-2D84-4031-80B7-71DFEDC1FAD9}"/>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049" name="TextBox 3">
          <a:extLst>
            <a:ext uri="{FF2B5EF4-FFF2-40B4-BE49-F238E27FC236}">
              <a16:creationId xmlns:a16="http://schemas.microsoft.com/office/drawing/2014/main" id="{1AF23DA9-8C9C-48BD-B970-CB17C8044AA9}"/>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4050" name="TextBox 3">
          <a:extLst>
            <a:ext uri="{FF2B5EF4-FFF2-40B4-BE49-F238E27FC236}">
              <a16:creationId xmlns:a16="http://schemas.microsoft.com/office/drawing/2014/main" id="{75D1648C-2CA4-40C7-8AF7-B64478471EE7}"/>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4051" name="TextBox 3">
          <a:extLst>
            <a:ext uri="{FF2B5EF4-FFF2-40B4-BE49-F238E27FC236}">
              <a16:creationId xmlns:a16="http://schemas.microsoft.com/office/drawing/2014/main" id="{DE5B7924-D41B-4895-AE7B-9EFE2032F0CA}"/>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4052" name="TextBox 3">
          <a:extLst>
            <a:ext uri="{FF2B5EF4-FFF2-40B4-BE49-F238E27FC236}">
              <a16:creationId xmlns:a16="http://schemas.microsoft.com/office/drawing/2014/main" id="{06876F4E-645D-45F9-8448-8EB0DEBC9C3F}"/>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4053" name="TextBox 3">
          <a:extLst>
            <a:ext uri="{FF2B5EF4-FFF2-40B4-BE49-F238E27FC236}">
              <a16:creationId xmlns:a16="http://schemas.microsoft.com/office/drawing/2014/main" id="{A616D1A8-0ABB-427E-9EB2-CC9320F7F1D1}"/>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054" name="TextBox 3">
          <a:extLst>
            <a:ext uri="{FF2B5EF4-FFF2-40B4-BE49-F238E27FC236}">
              <a16:creationId xmlns:a16="http://schemas.microsoft.com/office/drawing/2014/main" id="{D3C3B4D8-D78E-40C2-B765-56573C2AAB63}"/>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4055" name="TextBox 3">
          <a:extLst>
            <a:ext uri="{FF2B5EF4-FFF2-40B4-BE49-F238E27FC236}">
              <a16:creationId xmlns:a16="http://schemas.microsoft.com/office/drawing/2014/main" id="{9EFCAF9A-4915-4B99-A5BA-193C19E827DE}"/>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056" name="TextBox 3">
          <a:extLst>
            <a:ext uri="{FF2B5EF4-FFF2-40B4-BE49-F238E27FC236}">
              <a16:creationId xmlns:a16="http://schemas.microsoft.com/office/drawing/2014/main" id="{05A8D339-45A1-496C-8345-0B54C9B21361}"/>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4057" name="TextBox 3">
          <a:extLst>
            <a:ext uri="{FF2B5EF4-FFF2-40B4-BE49-F238E27FC236}">
              <a16:creationId xmlns:a16="http://schemas.microsoft.com/office/drawing/2014/main" id="{6E5DB47F-37D6-4DFA-98F5-D705AD4879B5}"/>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058" name="TextBox 3">
          <a:extLst>
            <a:ext uri="{FF2B5EF4-FFF2-40B4-BE49-F238E27FC236}">
              <a16:creationId xmlns:a16="http://schemas.microsoft.com/office/drawing/2014/main" id="{1ECC9C91-38BE-4748-A194-B253C4255630}"/>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059" name="TextBox 3">
          <a:extLst>
            <a:ext uri="{FF2B5EF4-FFF2-40B4-BE49-F238E27FC236}">
              <a16:creationId xmlns:a16="http://schemas.microsoft.com/office/drawing/2014/main" id="{9619BBE6-9977-4CD8-81C3-E0BE811E53BA}"/>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60372"/>
    <xdr:sp macro="" textlink="">
      <xdr:nvSpPr>
        <xdr:cNvPr id="4060" name="TextBox 3">
          <a:extLst>
            <a:ext uri="{FF2B5EF4-FFF2-40B4-BE49-F238E27FC236}">
              <a16:creationId xmlns:a16="http://schemas.microsoft.com/office/drawing/2014/main" id="{EBFE8E10-647B-4ABE-9D23-1BA89FA1064B}"/>
            </a:ext>
          </a:extLst>
        </xdr:cNvPr>
        <xdr:cNvSpPr txBox="1">
          <a:spLocks noChangeArrowheads="1"/>
        </xdr:cNvSpPr>
      </xdr:nvSpPr>
      <xdr:spPr bwMode="auto">
        <a:xfrm>
          <a:off x="2451100"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61" name="Text Box 22">
          <a:extLst>
            <a:ext uri="{FF2B5EF4-FFF2-40B4-BE49-F238E27FC236}">
              <a16:creationId xmlns:a16="http://schemas.microsoft.com/office/drawing/2014/main" id="{D9CF39F7-FC80-4B5B-A415-92B09BDA2A1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62" name="Text Box 23">
          <a:extLst>
            <a:ext uri="{FF2B5EF4-FFF2-40B4-BE49-F238E27FC236}">
              <a16:creationId xmlns:a16="http://schemas.microsoft.com/office/drawing/2014/main" id="{3544F396-2AF3-48BA-83A5-A278B00CCA98}"/>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63" name="Text Box 24">
          <a:extLst>
            <a:ext uri="{FF2B5EF4-FFF2-40B4-BE49-F238E27FC236}">
              <a16:creationId xmlns:a16="http://schemas.microsoft.com/office/drawing/2014/main" id="{38BC1244-9B2D-4B8C-B4A6-7889DD010358}"/>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64" name="Text Box 25">
          <a:extLst>
            <a:ext uri="{FF2B5EF4-FFF2-40B4-BE49-F238E27FC236}">
              <a16:creationId xmlns:a16="http://schemas.microsoft.com/office/drawing/2014/main" id="{88417021-A772-4899-B2DA-0BBAE80329C8}"/>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65" name="Text Box 26">
          <a:extLst>
            <a:ext uri="{FF2B5EF4-FFF2-40B4-BE49-F238E27FC236}">
              <a16:creationId xmlns:a16="http://schemas.microsoft.com/office/drawing/2014/main" id="{50E78F3D-F8DB-4F4D-B7C7-F14AD239AED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66" name="Text Box 27">
          <a:extLst>
            <a:ext uri="{FF2B5EF4-FFF2-40B4-BE49-F238E27FC236}">
              <a16:creationId xmlns:a16="http://schemas.microsoft.com/office/drawing/2014/main" id="{84ED6439-D2A0-4970-B68F-1BE5C05EF48C}"/>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67" name="Text Box 28">
          <a:extLst>
            <a:ext uri="{FF2B5EF4-FFF2-40B4-BE49-F238E27FC236}">
              <a16:creationId xmlns:a16="http://schemas.microsoft.com/office/drawing/2014/main" id="{B84D2645-1310-4E25-B031-7A9A69F75468}"/>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68" name="Text Box 29">
          <a:extLst>
            <a:ext uri="{FF2B5EF4-FFF2-40B4-BE49-F238E27FC236}">
              <a16:creationId xmlns:a16="http://schemas.microsoft.com/office/drawing/2014/main" id="{86E71756-DB19-431F-B70D-EED904E62CA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69" name="Text Box 14">
          <a:extLst>
            <a:ext uri="{FF2B5EF4-FFF2-40B4-BE49-F238E27FC236}">
              <a16:creationId xmlns:a16="http://schemas.microsoft.com/office/drawing/2014/main" id="{683A24F5-7DF0-4C6B-8503-194D4DB4427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70" name="Text Box 15">
          <a:extLst>
            <a:ext uri="{FF2B5EF4-FFF2-40B4-BE49-F238E27FC236}">
              <a16:creationId xmlns:a16="http://schemas.microsoft.com/office/drawing/2014/main" id="{800C5363-51CF-4982-B0AB-B7902275399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71" name="Text Box 16">
          <a:extLst>
            <a:ext uri="{FF2B5EF4-FFF2-40B4-BE49-F238E27FC236}">
              <a16:creationId xmlns:a16="http://schemas.microsoft.com/office/drawing/2014/main" id="{B111ACA6-A545-4C83-8092-6D10E0DEB10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72" name="Text Box 17">
          <a:extLst>
            <a:ext uri="{FF2B5EF4-FFF2-40B4-BE49-F238E27FC236}">
              <a16:creationId xmlns:a16="http://schemas.microsoft.com/office/drawing/2014/main" id="{AD8BDD72-B4ED-4F37-9D4D-67696BFFFAB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73" name="Text Box 18">
          <a:extLst>
            <a:ext uri="{FF2B5EF4-FFF2-40B4-BE49-F238E27FC236}">
              <a16:creationId xmlns:a16="http://schemas.microsoft.com/office/drawing/2014/main" id="{1A4E302C-6A0D-4F98-8399-D0B442DA41C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74" name="Text Box 19">
          <a:extLst>
            <a:ext uri="{FF2B5EF4-FFF2-40B4-BE49-F238E27FC236}">
              <a16:creationId xmlns:a16="http://schemas.microsoft.com/office/drawing/2014/main" id="{30522189-9C58-4AA8-B1DB-3BC6585AF37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75" name="Text Box 20">
          <a:extLst>
            <a:ext uri="{FF2B5EF4-FFF2-40B4-BE49-F238E27FC236}">
              <a16:creationId xmlns:a16="http://schemas.microsoft.com/office/drawing/2014/main" id="{89E4F03E-444E-40DC-B0C2-F762743D2BF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76" name="Text Box 21">
          <a:extLst>
            <a:ext uri="{FF2B5EF4-FFF2-40B4-BE49-F238E27FC236}">
              <a16:creationId xmlns:a16="http://schemas.microsoft.com/office/drawing/2014/main" id="{B8562B8D-3312-43DB-90CB-1D20407F659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77" name="Text Box 14">
          <a:extLst>
            <a:ext uri="{FF2B5EF4-FFF2-40B4-BE49-F238E27FC236}">
              <a16:creationId xmlns:a16="http://schemas.microsoft.com/office/drawing/2014/main" id="{6B30514C-235E-4424-BE05-B287BE36EB6A}"/>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78" name="Text Box 15">
          <a:extLst>
            <a:ext uri="{FF2B5EF4-FFF2-40B4-BE49-F238E27FC236}">
              <a16:creationId xmlns:a16="http://schemas.microsoft.com/office/drawing/2014/main" id="{BDFD2E9E-6B20-4921-A589-DFB6F27F586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79" name="Text Box 16">
          <a:extLst>
            <a:ext uri="{FF2B5EF4-FFF2-40B4-BE49-F238E27FC236}">
              <a16:creationId xmlns:a16="http://schemas.microsoft.com/office/drawing/2014/main" id="{5F0D69CD-0D4D-4D1D-B24D-D60240295B7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80" name="Text Box 17">
          <a:extLst>
            <a:ext uri="{FF2B5EF4-FFF2-40B4-BE49-F238E27FC236}">
              <a16:creationId xmlns:a16="http://schemas.microsoft.com/office/drawing/2014/main" id="{997F88B2-AB99-4380-B282-91363C2B8C0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81" name="Text Box 18">
          <a:extLst>
            <a:ext uri="{FF2B5EF4-FFF2-40B4-BE49-F238E27FC236}">
              <a16:creationId xmlns:a16="http://schemas.microsoft.com/office/drawing/2014/main" id="{8371CCAA-C992-49D5-B5D6-7F943E02729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82" name="Text Box 19">
          <a:extLst>
            <a:ext uri="{FF2B5EF4-FFF2-40B4-BE49-F238E27FC236}">
              <a16:creationId xmlns:a16="http://schemas.microsoft.com/office/drawing/2014/main" id="{FC58294B-B795-4B20-B615-1E74FA08007E}"/>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83" name="Text Box 20">
          <a:extLst>
            <a:ext uri="{FF2B5EF4-FFF2-40B4-BE49-F238E27FC236}">
              <a16:creationId xmlns:a16="http://schemas.microsoft.com/office/drawing/2014/main" id="{B96E79BB-4FA8-4973-B1C1-6FF5142B1C66}"/>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84" name="Text Box 21">
          <a:extLst>
            <a:ext uri="{FF2B5EF4-FFF2-40B4-BE49-F238E27FC236}">
              <a16:creationId xmlns:a16="http://schemas.microsoft.com/office/drawing/2014/main" id="{226F1AC1-AB18-4FF5-A71B-AA028782426C}"/>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85" name="Text Box 22">
          <a:extLst>
            <a:ext uri="{FF2B5EF4-FFF2-40B4-BE49-F238E27FC236}">
              <a16:creationId xmlns:a16="http://schemas.microsoft.com/office/drawing/2014/main" id="{F17907D7-74EC-4B3C-A6ED-6C3FD316E3A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86" name="Text Box 23">
          <a:extLst>
            <a:ext uri="{FF2B5EF4-FFF2-40B4-BE49-F238E27FC236}">
              <a16:creationId xmlns:a16="http://schemas.microsoft.com/office/drawing/2014/main" id="{2964FA76-37F2-43B0-A778-AEEBD66C016E}"/>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87" name="Text Box 24">
          <a:extLst>
            <a:ext uri="{FF2B5EF4-FFF2-40B4-BE49-F238E27FC236}">
              <a16:creationId xmlns:a16="http://schemas.microsoft.com/office/drawing/2014/main" id="{A5E901D3-B6E2-4DD5-87F4-411DD672A3A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88" name="Text Box 25">
          <a:extLst>
            <a:ext uri="{FF2B5EF4-FFF2-40B4-BE49-F238E27FC236}">
              <a16:creationId xmlns:a16="http://schemas.microsoft.com/office/drawing/2014/main" id="{C9A93DF2-BE80-4CD4-A1B6-1B0E404A548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89" name="Text Box 26">
          <a:extLst>
            <a:ext uri="{FF2B5EF4-FFF2-40B4-BE49-F238E27FC236}">
              <a16:creationId xmlns:a16="http://schemas.microsoft.com/office/drawing/2014/main" id="{963998AF-2660-4638-9A0A-9298861AA2BA}"/>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90" name="Text Box 27">
          <a:extLst>
            <a:ext uri="{FF2B5EF4-FFF2-40B4-BE49-F238E27FC236}">
              <a16:creationId xmlns:a16="http://schemas.microsoft.com/office/drawing/2014/main" id="{A88D44D6-0FD4-4258-B47D-3D5CD6E7242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91" name="Text Box 28">
          <a:extLst>
            <a:ext uri="{FF2B5EF4-FFF2-40B4-BE49-F238E27FC236}">
              <a16:creationId xmlns:a16="http://schemas.microsoft.com/office/drawing/2014/main" id="{C499C3A3-0B41-40B5-BD5C-07FBBCB253BA}"/>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92" name="Text Box 29">
          <a:extLst>
            <a:ext uri="{FF2B5EF4-FFF2-40B4-BE49-F238E27FC236}">
              <a16:creationId xmlns:a16="http://schemas.microsoft.com/office/drawing/2014/main" id="{F46691F0-8555-41AD-A986-C8B1C63C566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93" name="Text Box 14">
          <a:extLst>
            <a:ext uri="{FF2B5EF4-FFF2-40B4-BE49-F238E27FC236}">
              <a16:creationId xmlns:a16="http://schemas.microsoft.com/office/drawing/2014/main" id="{FEFD1359-206F-4125-BA58-24638B7D5C6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94" name="Text Box 15">
          <a:extLst>
            <a:ext uri="{FF2B5EF4-FFF2-40B4-BE49-F238E27FC236}">
              <a16:creationId xmlns:a16="http://schemas.microsoft.com/office/drawing/2014/main" id="{3A010DB6-767B-47B8-A340-293BC88BD6E0}"/>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95" name="Text Box 16">
          <a:extLst>
            <a:ext uri="{FF2B5EF4-FFF2-40B4-BE49-F238E27FC236}">
              <a16:creationId xmlns:a16="http://schemas.microsoft.com/office/drawing/2014/main" id="{577D55C9-F67B-4ED0-A7B1-DCE25186C6AC}"/>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96" name="Text Box 17">
          <a:extLst>
            <a:ext uri="{FF2B5EF4-FFF2-40B4-BE49-F238E27FC236}">
              <a16:creationId xmlns:a16="http://schemas.microsoft.com/office/drawing/2014/main" id="{CE55F87E-33BB-446D-A1CB-3DABDBB3762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97" name="Text Box 18">
          <a:extLst>
            <a:ext uri="{FF2B5EF4-FFF2-40B4-BE49-F238E27FC236}">
              <a16:creationId xmlns:a16="http://schemas.microsoft.com/office/drawing/2014/main" id="{C998CA00-F239-4266-9A1C-20FDC7693587}"/>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98" name="Text Box 19">
          <a:extLst>
            <a:ext uri="{FF2B5EF4-FFF2-40B4-BE49-F238E27FC236}">
              <a16:creationId xmlns:a16="http://schemas.microsoft.com/office/drawing/2014/main" id="{703554AF-8CE5-4F0E-9FA0-FC63D7A2468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099" name="Text Box 20">
          <a:extLst>
            <a:ext uri="{FF2B5EF4-FFF2-40B4-BE49-F238E27FC236}">
              <a16:creationId xmlns:a16="http://schemas.microsoft.com/office/drawing/2014/main" id="{333E8BA3-D776-44D8-8E59-38D1503D01C0}"/>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00" name="Text Box 21">
          <a:extLst>
            <a:ext uri="{FF2B5EF4-FFF2-40B4-BE49-F238E27FC236}">
              <a16:creationId xmlns:a16="http://schemas.microsoft.com/office/drawing/2014/main" id="{18759EE6-494C-41A3-9C2F-144D426E1FE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01" name="Text Box 14">
          <a:extLst>
            <a:ext uri="{FF2B5EF4-FFF2-40B4-BE49-F238E27FC236}">
              <a16:creationId xmlns:a16="http://schemas.microsoft.com/office/drawing/2014/main" id="{10C9B385-8226-4611-A212-D22D379AC31E}"/>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02" name="Text Box 15">
          <a:extLst>
            <a:ext uri="{FF2B5EF4-FFF2-40B4-BE49-F238E27FC236}">
              <a16:creationId xmlns:a16="http://schemas.microsoft.com/office/drawing/2014/main" id="{9BA9A218-A4C8-4ECC-86FA-57881905FA7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03" name="Text Box 16">
          <a:extLst>
            <a:ext uri="{FF2B5EF4-FFF2-40B4-BE49-F238E27FC236}">
              <a16:creationId xmlns:a16="http://schemas.microsoft.com/office/drawing/2014/main" id="{648D5EB9-D76E-4486-B90F-E9BD29D14737}"/>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04" name="Text Box 17">
          <a:extLst>
            <a:ext uri="{FF2B5EF4-FFF2-40B4-BE49-F238E27FC236}">
              <a16:creationId xmlns:a16="http://schemas.microsoft.com/office/drawing/2014/main" id="{81CBA1E5-C08A-444E-8627-7BC8713C6C1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05" name="Text Box 18">
          <a:extLst>
            <a:ext uri="{FF2B5EF4-FFF2-40B4-BE49-F238E27FC236}">
              <a16:creationId xmlns:a16="http://schemas.microsoft.com/office/drawing/2014/main" id="{96296468-7126-4D4C-A2F9-E1ED096CF168}"/>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06" name="Text Box 19">
          <a:extLst>
            <a:ext uri="{FF2B5EF4-FFF2-40B4-BE49-F238E27FC236}">
              <a16:creationId xmlns:a16="http://schemas.microsoft.com/office/drawing/2014/main" id="{BC74AADC-53F0-466B-BD33-98EE182242C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07" name="Text Box 20">
          <a:extLst>
            <a:ext uri="{FF2B5EF4-FFF2-40B4-BE49-F238E27FC236}">
              <a16:creationId xmlns:a16="http://schemas.microsoft.com/office/drawing/2014/main" id="{845932DE-2CF0-4039-9215-01D79A4E64CE}"/>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08" name="Text Box 21">
          <a:extLst>
            <a:ext uri="{FF2B5EF4-FFF2-40B4-BE49-F238E27FC236}">
              <a16:creationId xmlns:a16="http://schemas.microsoft.com/office/drawing/2014/main" id="{D561A19A-3CE9-4696-B66E-0A049D7CAA6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09" name="Text Box 22">
          <a:extLst>
            <a:ext uri="{FF2B5EF4-FFF2-40B4-BE49-F238E27FC236}">
              <a16:creationId xmlns:a16="http://schemas.microsoft.com/office/drawing/2014/main" id="{181C34FE-EF62-4509-AFBC-1A5A52F5233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10" name="Text Box 23">
          <a:extLst>
            <a:ext uri="{FF2B5EF4-FFF2-40B4-BE49-F238E27FC236}">
              <a16:creationId xmlns:a16="http://schemas.microsoft.com/office/drawing/2014/main" id="{5F2D9050-C5D8-4357-9FC0-F53C24CD999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11" name="Text Box 24">
          <a:extLst>
            <a:ext uri="{FF2B5EF4-FFF2-40B4-BE49-F238E27FC236}">
              <a16:creationId xmlns:a16="http://schemas.microsoft.com/office/drawing/2014/main" id="{9A627C0E-9090-4F77-94D5-86F47FA7760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12" name="Text Box 25">
          <a:extLst>
            <a:ext uri="{FF2B5EF4-FFF2-40B4-BE49-F238E27FC236}">
              <a16:creationId xmlns:a16="http://schemas.microsoft.com/office/drawing/2014/main" id="{A5BE76AF-5A52-4A35-9504-3E4DAAC02996}"/>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13" name="Text Box 26">
          <a:extLst>
            <a:ext uri="{FF2B5EF4-FFF2-40B4-BE49-F238E27FC236}">
              <a16:creationId xmlns:a16="http://schemas.microsoft.com/office/drawing/2014/main" id="{D30F158E-0DAC-4669-9D2D-257827551F9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14" name="Text Box 27">
          <a:extLst>
            <a:ext uri="{FF2B5EF4-FFF2-40B4-BE49-F238E27FC236}">
              <a16:creationId xmlns:a16="http://schemas.microsoft.com/office/drawing/2014/main" id="{C2004898-8BA7-44BD-8E6F-E543EAFD9CF7}"/>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15" name="Text Box 28">
          <a:extLst>
            <a:ext uri="{FF2B5EF4-FFF2-40B4-BE49-F238E27FC236}">
              <a16:creationId xmlns:a16="http://schemas.microsoft.com/office/drawing/2014/main" id="{A6AA3F99-2476-49E7-B2BE-84C923A86A6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16" name="Text Box 29">
          <a:extLst>
            <a:ext uri="{FF2B5EF4-FFF2-40B4-BE49-F238E27FC236}">
              <a16:creationId xmlns:a16="http://schemas.microsoft.com/office/drawing/2014/main" id="{53468637-B804-4AD4-9DE8-D6938C0814D6}"/>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17" name="Text Box 14">
          <a:extLst>
            <a:ext uri="{FF2B5EF4-FFF2-40B4-BE49-F238E27FC236}">
              <a16:creationId xmlns:a16="http://schemas.microsoft.com/office/drawing/2014/main" id="{121DA13C-6BDC-4CCF-918C-8979B2DFC6B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18" name="Text Box 15">
          <a:extLst>
            <a:ext uri="{FF2B5EF4-FFF2-40B4-BE49-F238E27FC236}">
              <a16:creationId xmlns:a16="http://schemas.microsoft.com/office/drawing/2014/main" id="{C325BA92-D2CD-4326-8B86-0489E66DFB9C}"/>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19" name="Text Box 16">
          <a:extLst>
            <a:ext uri="{FF2B5EF4-FFF2-40B4-BE49-F238E27FC236}">
              <a16:creationId xmlns:a16="http://schemas.microsoft.com/office/drawing/2014/main" id="{1E145FCA-3D60-4B2C-9332-40A30F327726}"/>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20" name="Text Box 17">
          <a:extLst>
            <a:ext uri="{FF2B5EF4-FFF2-40B4-BE49-F238E27FC236}">
              <a16:creationId xmlns:a16="http://schemas.microsoft.com/office/drawing/2014/main" id="{281400C7-716B-4136-B7BB-14A3EB3D8170}"/>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21" name="Text Box 18">
          <a:extLst>
            <a:ext uri="{FF2B5EF4-FFF2-40B4-BE49-F238E27FC236}">
              <a16:creationId xmlns:a16="http://schemas.microsoft.com/office/drawing/2014/main" id="{BA594A9D-C203-4CCB-89B9-C28FB6357E1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22" name="Text Box 19">
          <a:extLst>
            <a:ext uri="{FF2B5EF4-FFF2-40B4-BE49-F238E27FC236}">
              <a16:creationId xmlns:a16="http://schemas.microsoft.com/office/drawing/2014/main" id="{44BB9943-F6FE-4E7A-9EF8-B9E1479EDA5A}"/>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23" name="Text Box 20">
          <a:extLst>
            <a:ext uri="{FF2B5EF4-FFF2-40B4-BE49-F238E27FC236}">
              <a16:creationId xmlns:a16="http://schemas.microsoft.com/office/drawing/2014/main" id="{D631768B-7434-4C2C-9110-7E38B028F71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24" name="Text Box 21">
          <a:extLst>
            <a:ext uri="{FF2B5EF4-FFF2-40B4-BE49-F238E27FC236}">
              <a16:creationId xmlns:a16="http://schemas.microsoft.com/office/drawing/2014/main" id="{1E52B673-95A8-4A07-B93D-445809A80720}"/>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25" name="Text Box 14">
          <a:extLst>
            <a:ext uri="{FF2B5EF4-FFF2-40B4-BE49-F238E27FC236}">
              <a16:creationId xmlns:a16="http://schemas.microsoft.com/office/drawing/2014/main" id="{7552C682-3071-4200-9C49-F270FFAA40EA}"/>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26" name="Text Box 15">
          <a:extLst>
            <a:ext uri="{FF2B5EF4-FFF2-40B4-BE49-F238E27FC236}">
              <a16:creationId xmlns:a16="http://schemas.microsoft.com/office/drawing/2014/main" id="{549A8815-EAA6-49EB-9DEB-BA69A1EEA0C1}"/>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27" name="Text Box 16">
          <a:extLst>
            <a:ext uri="{FF2B5EF4-FFF2-40B4-BE49-F238E27FC236}">
              <a16:creationId xmlns:a16="http://schemas.microsoft.com/office/drawing/2014/main" id="{F841281E-626A-4A00-B6C3-787CA4B605E1}"/>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28" name="Text Box 17">
          <a:extLst>
            <a:ext uri="{FF2B5EF4-FFF2-40B4-BE49-F238E27FC236}">
              <a16:creationId xmlns:a16="http://schemas.microsoft.com/office/drawing/2014/main" id="{290F9F8D-49F8-427C-8C7C-3D44C90B5B1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29" name="Text Box 18">
          <a:extLst>
            <a:ext uri="{FF2B5EF4-FFF2-40B4-BE49-F238E27FC236}">
              <a16:creationId xmlns:a16="http://schemas.microsoft.com/office/drawing/2014/main" id="{BE1A6FE3-D1F2-4B1F-976C-E6B618243F3E}"/>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30" name="Text Box 19">
          <a:extLst>
            <a:ext uri="{FF2B5EF4-FFF2-40B4-BE49-F238E27FC236}">
              <a16:creationId xmlns:a16="http://schemas.microsoft.com/office/drawing/2014/main" id="{0B3923D6-578A-4491-BDB9-627BFA89609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31" name="Text Box 20">
          <a:extLst>
            <a:ext uri="{FF2B5EF4-FFF2-40B4-BE49-F238E27FC236}">
              <a16:creationId xmlns:a16="http://schemas.microsoft.com/office/drawing/2014/main" id="{60D5DC9D-4769-4497-9051-DC6E82859BE6}"/>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32" name="Text Box 21">
          <a:extLst>
            <a:ext uri="{FF2B5EF4-FFF2-40B4-BE49-F238E27FC236}">
              <a16:creationId xmlns:a16="http://schemas.microsoft.com/office/drawing/2014/main" id="{C1D8FB1C-8E7B-4FA0-94E5-0235F5DC7B7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33" name="Text Box 22">
          <a:extLst>
            <a:ext uri="{FF2B5EF4-FFF2-40B4-BE49-F238E27FC236}">
              <a16:creationId xmlns:a16="http://schemas.microsoft.com/office/drawing/2014/main" id="{25267356-BE7B-46A2-95B4-F006899305B1}"/>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34" name="Text Box 23">
          <a:extLst>
            <a:ext uri="{FF2B5EF4-FFF2-40B4-BE49-F238E27FC236}">
              <a16:creationId xmlns:a16="http://schemas.microsoft.com/office/drawing/2014/main" id="{2BEB1502-F7D2-4909-949D-427A446A0221}"/>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35" name="Text Box 24">
          <a:extLst>
            <a:ext uri="{FF2B5EF4-FFF2-40B4-BE49-F238E27FC236}">
              <a16:creationId xmlns:a16="http://schemas.microsoft.com/office/drawing/2014/main" id="{2D096201-3565-4B9A-9313-C3DACF0620CE}"/>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36" name="Text Box 25">
          <a:extLst>
            <a:ext uri="{FF2B5EF4-FFF2-40B4-BE49-F238E27FC236}">
              <a16:creationId xmlns:a16="http://schemas.microsoft.com/office/drawing/2014/main" id="{4EACCFF2-B0F6-4D8F-8D79-53AB1187934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37" name="Text Box 26">
          <a:extLst>
            <a:ext uri="{FF2B5EF4-FFF2-40B4-BE49-F238E27FC236}">
              <a16:creationId xmlns:a16="http://schemas.microsoft.com/office/drawing/2014/main" id="{5D23E72E-686E-4030-9EA7-E0192275D66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38" name="Text Box 27">
          <a:extLst>
            <a:ext uri="{FF2B5EF4-FFF2-40B4-BE49-F238E27FC236}">
              <a16:creationId xmlns:a16="http://schemas.microsoft.com/office/drawing/2014/main" id="{4B8A9D58-16D2-4181-B41C-09CC78BBD689}"/>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39" name="Text Box 28">
          <a:extLst>
            <a:ext uri="{FF2B5EF4-FFF2-40B4-BE49-F238E27FC236}">
              <a16:creationId xmlns:a16="http://schemas.microsoft.com/office/drawing/2014/main" id="{C7AEF5E8-3397-4E07-A384-2E9163498C61}"/>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40" name="Text Box 29">
          <a:extLst>
            <a:ext uri="{FF2B5EF4-FFF2-40B4-BE49-F238E27FC236}">
              <a16:creationId xmlns:a16="http://schemas.microsoft.com/office/drawing/2014/main" id="{9C3FF8B9-03CE-4EAF-AB8D-081BCBBC90F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41" name="Text Box 14">
          <a:extLst>
            <a:ext uri="{FF2B5EF4-FFF2-40B4-BE49-F238E27FC236}">
              <a16:creationId xmlns:a16="http://schemas.microsoft.com/office/drawing/2014/main" id="{061D5D10-C309-4BAA-AEF8-7DC3568143F8}"/>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42" name="Text Box 15">
          <a:extLst>
            <a:ext uri="{FF2B5EF4-FFF2-40B4-BE49-F238E27FC236}">
              <a16:creationId xmlns:a16="http://schemas.microsoft.com/office/drawing/2014/main" id="{E7F99774-D575-4730-B3D0-263CC9649FD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43" name="Text Box 16">
          <a:extLst>
            <a:ext uri="{FF2B5EF4-FFF2-40B4-BE49-F238E27FC236}">
              <a16:creationId xmlns:a16="http://schemas.microsoft.com/office/drawing/2014/main" id="{172748F4-322E-4155-9C8F-7AB98268973A}"/>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44" name="Text Box 17">
          <a:extLst>
            <a:ext uri="{FF2B5EF4-FFF2-40B4-BE49-F238E27FC236}">
              <a16:creationId xmlns:a16="http://schemas.microsoft.com/office/drawing/2014/main" id="{FDE3F524-1BBE-4395-827C-4907F868B13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45" name="Text Box 18">
          <a:extLst>
            <a:ext uri="{FF2B5EF4-FFF2-40B4-BE49-F238E27FC236}">
              <a16:creationId xmlns:a16="http://schemas.microsoft.com/office/drawing/2014/main" id="{AF900E0F-DA5A-4F57-8DA9-82AAC9F0358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46" name="Text Box 19">
          <a:extLst>
            <a:ext uri="{FF2B5EF4-FFF2-40B4-BE49-F238E27FC236}">
              <a16:creationId xmlns:a16="http://schemas.microsoft.com/office/drawing/2014/main" id="{3C71C963-BE96-4459-AFD5-72AA7ABE7758}"/>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47" name="Text Box 20">
          <a:extLst>
            <a:ext uri="{FF2B5EF4-FFF2-40B4-BE49-F238E27FC236}">
              <a16:creationId xmlns:a16="http://schemas.microsoft.com/office/drawing/2014/main" id="{10660E94-E049-4C70-8B63-A5FCEA17CEC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48" name="Text Box 21">
          <a:extLst>
            <a:ext uri="{FF2B5EF4-FFF2-40B4-BE49-F238E27FC236}">
              <a16:creationId xmlns:a16="http://schemas.microsoft.com/office/drawing/2014/main" id="{D69AB529-FC50-4CA0-898A-3540E2E78D6A}"/>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49" name="Text Box 14">
          <a:extLst>
            <a:ext uri="{FF2B5EF4-FFF2-40B4-BE49-F238E27FC236}">
              <a16:creationId xmlns:a16="http://schemas.microsoft.com/office/drawing/2014/main" id="{3000698F-B572-458E-B9F3-4C9E559E1C7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50" name="Text Box 15">
          <a:extLst>
            <a:ext uri="{FF2B5EF4-FFF2-40B4-BE49-F238E27FC236}">
              <a16:creationId xmlns:a16="http://schemas.microsoft.com/office/drawing/2014/main" id="{290B15CC-0A34-411A-B1F7-20D40B55655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51" name="Text Box 16">
          <a:extLst>
            <a:ext uri="{FF2B5EF4-FFF2-40B4-BE49-F238E27FC236}">
              <a16:creationId xmlns:a16="http://schemas.microsoft.com/office/drawing/2014/main" id="{F5EDD73A-B5A0-4C15-873E-A1A3A577BFA0}"/>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52" name="Text Box 17">
          <a:extLst>
            <a:ext uri="{FF2B5EF4-FFF2-40B4-BE49-F238E27FC236}">
              <a16:creationId xmlns:a16="http://schemas.microsoft.com/office/drawing/2014/main" id="{5F56E45E-E8B3-4B32-8079-C310BFDDB30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53" name="Text Box 18">
          <a:extLst>
            <a:ext uri="{FF2B5EF4-FFF2-40B4-BE49-F238E27FC236}">
              <a16:creationId xmlns:a16="http://schemas.microsoft.com/office/drawing/2014/main" id="{D76364A5-4A3E-4CA6-87E3-80AA11A8368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54" name="Text Box 19">
          <a:extLst>
            <a:ext uri="{FF2B5EF4-FFF2-40B4-BE49-F238E27FC236}">
              <a16:creationId xmlns:a16="http://schemas.microsoft.com/office/drawing/2014/main" id="{A012D7FF-B714-4C1E-A61B-B9BC30876A1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55" name="Text Box 20">
          <a:extLst>
            <a:ext uri="{FF2B5EF4-FFF2-40B4-BE49-F238E27FC236}">
              <a16:creationId xmlns:a16="http://schemas.microsoft.com/office/drawing/2014/main" id="{497523F1-AA17-49A3-9D84-27F3E7A7CEFC}"/>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56" name="Text Box 21">
          <a:extLst>
            <a:ext uri="{FF2B5EF4-FFF2-40B4-BE49-F238E27FC236}">
              <a16:creationId xmlns:a16="http://schemas.microsoft.com/office/drawing/2014/main" id="{5EC98C4A-B770-42CE-8641-F5C4C3B9B89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57" name="Text Box 22">
          <a:extLst>
            <a:ext uri="{FF2B5EF4-FFF2-40B4-BE49-F238E27FC236}">
              <a16:creationId xmlns:a16="http://schemas.microsoft.com/office/drawing/2014/main" id="{BA6A557C-7793-4E57-A1E9-C2FDB4068091}"/>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58" name="Text Box 23">
          <a:extLst>
            <a:ext uri="{FF2B5EF4-FFF2-40B4-BE49-F238E27FC236}">
              <a16:creationId xmlns:a16="http://schemas.microsoft.com/office/drawing/2014/main" id="{C5185E28-C757-4D82-801B-EEA6D3960EF7}"/>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59" name="Text Box 24">
          <a:extLst>
            <a:ext uri="{FF2B5EF4-FFF2-40B4-BE49-F238E27FC236}">
              <a16:creationId xmlns:a16="http://schemas.microsoft.com/office/drawing/2014/main" id="{01308D79-D3BF-46AA-AA22-6E920921AACC}"/>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60" name="Text Box 25">
          <a:extLst>
            <a:ext uri="{FF2B5EF4-FFF2-40B4-BE49-F238E27FC236}">
              <a16:creationId xmlns:a16="http://schemas.microsoft.com/office/drawing/2014/main" id="{4BA32554-FD56-4DF4-85D5-A87E3F89C12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61" name="Text Box 26">
          <a:extLst>
            <a:ext uri="{FF2B5EF4-FFF2-40B4-BE49-F238E27FC236}">
              <a16:creationId xmlns:a16="http://schemas.microsoft.com/office/drawing/2014/main" id="{41022F97-9D9F-4D1E-8D98-FB7BB339C891}"/>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62" name="Text Box 27">
          <a:extLst>
            <a:ext uri="{FF2B5EF4-FFF2-40B4-BE49-F238E27FC236}">
              <a16:creationId xmlns:a16="http://schemas.microsoft.com/office/drawing/2014/main" id="{081AF742-E4EE-424D-89FF-BCD41C4FB2C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63" name="Text Box 28">
          <a:extLst>
            <a:ext uri="{FF2B5EF4-FFF2-40B4-BE49-F238E27FC236}">
              <a16:creationId xmlns:a16="http://schemas.microsoft.com/office/drawing/2014/main" id="{521B7C33-A32C-4E88-8D5C-93178E75D1C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64" name="Text Box 29">
          <a:extLst>
            <a:ext uri="{FF2B5EF4-FFF2-40B4-BE49-F238E27FC236}">
              <a16:creationId xmlns:a16="http://schemas.microsoft.com/office/drawing/2014/main" id="{0A789541-6065-4B91-B2E1-4C313DCE7F6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65" name="Text Box 14">
          <a:extLst>
            <a:ext uri="{FF2B5EF4-FFF2-40B4-BE49-F238E27FC236}">
              <a16:creationId xmlns:a16="http://schemas.microsoft.com/office/drawing/2014/main" id="{83EDDDD6-261A-4D47-89AB-9E3B5FEED8D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66" name="Text Box 15">
          <a:extLst>
            <a:ext uri="{FF2B5EF4-FFF2-40B4-BE49-F238E27FC236}">
              <a16:creationId xmlns:a16="http://schemas.microsoft.com/office/drawing/2014/main" id="{BAECBB44-013D-4338-BA96-67B20755AD4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67" name="Text Box 16">
          <a:extLst>
            <a:ext uri="{FF2B5EF4-FFF2-40B4-BE49-F238E27FC236}">
              <a16:creationId xmlns:a16="http://schemas.microsoft.com/office/drawing/2014/main" id="{7E8EB51B-B631-4350-95F7-CFAE0ACC0436}"/>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68" name="Text Box 17">
          <a:extLst>
            <a:ext uri="{FF2B5EF4-FFF2-40B4-BE49-F238E27FC236}">
              <a16:creationId xmlns:a16="http://schemas.microsoft.com/office/drawing/2014/main" id="{3EA4BE7D-DE78-4AFB-83E6-C07E56B0A4D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69" name="Text Box 18">
          <a:extLst>
            <a:ext uri="{FF2B5EF4-FFF2-40B4-BE49-F238E27FC236}">
              <a16:creationId xmlns:a16="http://schemas.microsoft.com/office/drawing/2014/main" id="{DEE7D1C1-C602-4751-ABE1-2DBD77FAF8F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70" name="Text Box 19">
          <a:extLst>
            <a:ext uri="{FF2B5EF4-FFF2-40B4-BE49-F238E27FC236}">
              <a16:creationId xmlns:a16="http://schemas.microsoft.com/office/drawing/2014/main" id="{832B0C66-E619-4F39-B7C3-C1D53CD7953A}"/>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71" name="Text Box 20">
          <a:extLst>
            <a:ext uri="{FF2B5EF4-FFF2-40B4-BE49-F238E27FC236}">
              <a16:creationId xmlns:a16="http://schemas.microsoft.com/office/drawing/2014/main" id="{E1FAB549-EB77-4A37-B29A-CC89730EFB16}"/>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72" name="Text Box 21">
          <a:extLst>
            <a:ext uri="{FF2B5EF4-FFF2-40B4-BE49-F238E27FC236}">
              <a16:creationId xmlns:a16="http://schemas.microsoft.com/office/drawing/2014/main" id="{D0539390-BD98-41A6-80F1-DB75CA57DE0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73" name="Text Box 14">
          <a:extLst>
            <a:ext uri="{FF2B5EF4-FFF2-40B4-BE49-F238E27FC236}">
              <a16:creationId xmlns:a16="http://schemas.microsoft.com/office/drawing/2014/main" id="{FAFB1905-9820-4D51-8B5C-A0013B64A457}"/>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74" name="Text Box 15">
          <a:extLst>
            <a:ext uri="{FF2B5EF4-FFF2-40B4-BE49-F238E27FC236}">
              <a16:creationId xmlns:a16="http://schemas.microsoft.com/office/drawing/2014/main" id="{58C1DA9E-FDF3-4212-8908-7386DBE25B8A}"/>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75" name="Text Box 16">
          <a:extLst>
            <a:ext uri="{FF2B5EF4-FFF2-40B4-BE49-F238E27FC236}">
              <a16:creationId xmlns:a16="http://schemas.microsoft.com/office/drawing/2014/main" id="{8591FBF4-8CEA-42DA-8A20-85F839AB2FE0}"/>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76" name="Text Box 17">
          <a:extLst>
            <a:ext uri="{FF2B5EF4-FFF2-40B4-BE49-F238E27FC236}">
              <a16:creationId xmlns:a16="http://schemas.microsoft.com/office/drawing/2014/main" id="{933907B7-145B-4C8C-B2D4-F69BB64ABCB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77" name="Text Box 18">
          <a:extLst>
            <a:ext uri="{FF2B5EF4-FFF2-40B4-BE49-F238E27FC236}">
              <a16:creationId xmlns:a16="http://schemas.microsoft.com/office/drawing/2014/main" id="{2DCE8E39-BB2F-47D2-9CA4-FA966525BEA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78" name="Text Box 19">
          <a:extLst>
            <a:ext uri="{FF2B5EF4-FFF2-40B4-BE49-F238E27FC236}">
              <a16:creationId xmlns:a16="http://schemas.microsoft.com/office/drawing/2014/main" id="{7C9129D6-A41F-457F-A805-D6974400DD2A}"/>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79" name="Text Box 20">
          <a:extLst>
            <a:ext uri="{FF2B5EF4-FFF2-40B4-BE49-F238E27FC236}">
              <a16:creationId xmlns:a16="http://schemas.microsoft.com/office/drawing/2014/main" id="{E11FB626-FF76-4096-A490-7A8AE07BFED8}"/>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80" name="Text Box 21">
          <a:extLst>
            <a:ext uri="{FF2B5EF4-FFF2-40B4-BE49-F238E27FC236}">
              <a16:creationId xmlns:a16="http://schemas.microsoft.com/office/drawing/2014/main" id="{95BCB38F-0AA4-43D9-82CF-588C9D55001E}"/>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81" name="Text Box 22">
          <a:extLst>
            <a:ext uri="{FF2B5EF4-FFF2-40B4-BE49-F238E27FC236}">
              <a16:creationId xmlns:a16="http://schemas.microsoft.com/office/drawing/2014/main" id="{4C43CF6E-61E9-42C8-AF3F-20663A05BA20}"/>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82" name="Text Box 23">
          <a:extLst>
            <a:ext uri="{FF2B5EF4-FFF2-40B4-BE49-F238E27FC236}">
              <a16:creationId xmlns:a16="http://schemas.microsoft.com/office/drawing/2014/main" id="{91DACC2E-3337-4165-9109-DA733958BC9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83" name="Text Box 24">
          <a:extLst>
            <a:ext uri="{FF2B5EF4-FFF2-40B4-BE49-F238E27FC236}">
              <a16:creationId xmlns:a16="http://schemas.microsoft.com/office/drawing/2014/main" id="{9F00C4E2-1435-479B-BE5C-96EC35443CC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84" name="Text Box 25">
          <a:extLst>
            <a:ext uri="{FF2B5EF4-FFF2-40B4-BE49-F238E27FC236}">
              <a16:creationId xmlns:a16="http://schemas.microsoft.com/office/drawing/2014/main" id="{9791244B-66C7-4258-A337-41B51BBDA74C}"/>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85" name="Text Box 26">
          <a:extLst>
            <a:ext uri="{FF2B5EF4-FFF2-40B4-BE49-F238E27FC236}">
              <a16:creationId xmlns:a16="http://schemas.microsoft.com/office/drawing/2014/main" id="{DCE1736E-2FAA-4A2F-A090-6A9E2BD56B0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86" name="Text Box 27">
          <a:extLst>
            <a:ext uri="{FF2B5EF4-FFF2-40B4-BE49-F238E27FC236}">
              <a16:creationId xmlns:a16="http://schemas.microsoft.com/office/drawing/2014/main" id="{55C883AC-6D1A-453A-BBBC-A58560F5158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87" name="Text Box 28">
          <a:extLst>
            <a:ext uri="{FF2B5EF4-FFF2-40B4-BE49-F238E27FC236}">
              <a16:creationId xmlns:a16="http://schemas.microsoft.com/office/drawing/2014/main" id="{B13D334B-1594-4F23-BE9E-75F94A9EAB8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88" name="Text Box 29">
          <a:extLst>
            <a:ext uri="{FF2B5EF4-FFF2-40B4-BE49-F238E27FC236}">
              <a16:creationId xmlns:a16="http://schemas.microsoft.com/office/drawing/2014/main" id="{D0876C58-E922-468F-8D47-989BA8673601}"/>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89" name="Text Box 14">
          <a:extLst>
            <a:ext uri="{FF2B5EF4-FFF2-40B4-BE49-F238E27FC236}">
              <a16:creationId xmlns:a16="http://schemas.microsoft.com/office/drawing/2014/main" id="{92B256DF-5CAA-4ADC-9618-DBDDA26828C6}"/>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90" name="Text Box 15">
          <a:extLst>
            <a:ext uri="{FF2B5EF4-FFF2-40B4-BE49-F238E27FC236}">
              <a16:creationId xmlns:a16="http://schemas.microsoft.com/office/drawing/2014/main" id="{3C415B88-9912-4363-9B25-34A39A3034F9}"/>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91" name="Text Box 16">
          <a:extLst>
            <a:ext uri="{FF2B5EF4-FFF2-40B4-BE49-F238E27FC236}">
              <a16:creationId xmlns:a16="http://schemas.microsoft.com/office/drawing/2014/main" id="{E1ED7746-C1B7-4DCD-9BD1-A19578EF76AC}"/>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92" name="Text Box 17">
          <a:extLst>
            <a:ext uri="{FF2B5EF4-FFF2-40B4-BE49-F238E27FC236}">
              <a16:creationId xmlns:a16="http://schemas.microsoft.com/office/drawing/2014/main" id="{C46ACE42-9E7A-4902-876F-C3C8DF65D757}"/>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93" name="Text Box 18">
          <a:extLst>
            <a:ext uri="{FF2B5EF4-FFF2-40B4-BE49-F238E27FC236}">
              <a16:creationId xmlns:a16="http://schemas.microsoft.com/office/drawing/2014/main" id="{9D2EAB23-D385-466A-902A-1C94FEE66588}"/>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94" name="Text Box 19">
          <a:extLst>
            <a:ext uri="{FF2B5EF4-FFF2-40B4-BE49-F238E27FC236}">
              <a16:creationId xmlns:a16="http://schemas.microsoft.com/office/drawing/2014/main" id="{40D29DD9-C6F5-4BEF-8A0F-A0298E07B09C}"/>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95" name="Text Box 20">
          <a:extLst>
            <a:ext uri="{FF2B5EF4-FFF2-40B4-BE49-F238E27FC236}">
              <a16:creationId xmlns:a16="http://schemas.microsoft.com/office/drawing/2014/main" id="{AF51396E-5667-4780-94D9-25734B7FB19E}"/>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96" name="Text Box 21">
          <a:extLst>
            <a:ext uri="{FF2B5EF4-FFF2-40B4-BE49-F238E27FC236}">
              <a16:creationId xmlns:a16="http://schemas.microsoft.com/office/drawing/2014/main" id="{EE473629-A01D-4CBE-B4DF-D011BF40C97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97" name="Text Box 14">
          <a:extLst>
            <a:ext uri="{FF2B5EF4-FFF2-40B4-BE49-F238E27FC236}">
              <a16:creationId xmlns:a16="http://schemas.microsoft.com/office/drawing/2014/main" id="{7D066F8F-7B11-4996-8EF2-A6614B2BBA1C}"/>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98" name="Text Box 15">
          <a:extLst>
            <a:ext uri="{FF2B5EF4-FFF2-40B4-BE49-F238E27FC236}">
              <a16:creationId xmlns:a16="http://schemas.microsoft.com/office/drawing/2014/main" id="{E7F302E9-2491-4BBE-8C62-A7320B8CE99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199" name="Text Box 16">
          <a:extLst>
            <a:ext uri="{FF2B5EF4-FFF2-40B4-BE49-F238E27FC236}">
              <a16:creationId xmlns:a16="http://schemas.microsoft.com/office/drawing/2014/main" id="{7BAD6AD2-C0F9-4CFC-8CEC-549B60F088E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200" name="Text Box 17">
          <a:extLst>
            <a:ext uri="{FF2B5EF4-FFF2-40B4-BE49-F238E27FC236}">
              <a16:creationId xmlns:a16="http://schemas.microsoft.com/office/drawing/2014/main" id="{0D4DE522-B59C-4C5A-998E-EA32A23EACC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201" name="Text Box 18">
          <a:extLst>
            <a:ext uri="{FF2B5EF4-FFF2-40B4-BE49-F238E27FC236}">
              <a16:creationId xmlns:a16="http://schemas.microsoft.com/office/drawing/2014/main" id="{F3D77B42-3BF8-4BFD-B52D-A42766C10F48}"/>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202" name="Text Box 19">
          <a:extLst>
            <a:ext uri="{FF2B5EF4-FFF2-40B4-BE49-F238E27FC236}">
              <a16:creationId xmlns:a16="http://schemas.microsoft.com/office/drawing/2014/main" id="{72FBBB97-DF86-4D43-82CD-45CB3B07C401}"/>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203" name="Text Box 20">
          <a:extLst>
            <a:ext uri="{FF2B5EF4-FFF2-40B4-BE49-F238E27FC236}">
              <a16:creationId xmlns:a16="http://schemas.microsoft.com/office/drawing/2014/main" id="{60861FFE-E89E-4971-8F44-DAB2AF547C26}"/>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204" name="Text Box 21">
          <a:extLst>
            <a:ext uri="{FF2B5EF4-FFF2-40B4-BE49-F238E27FC236}">
              <a16:creationId xmlns:a16="http://schemas.microsoft.com/office/drawing/2014/main" id="{A741EC5C-455D-4B4E-B465-A8CD3C5670E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6872"/>
    <xdr:sp macro="" textlink="">
      <xdr:nvSpPr>
        <xdr:cNvPr id="4205" name="TextBox 3">
          <a:extLst>
            <a:ext uri="{FF2B5EF4-FFF2-40B4-BE49-F238E27FC236}">
              <a16:creationId xmlns:a16="http://schemas.microsoft.com/office/drawing/2014/main" id="{89343E4B-DEB7-4564-B10A-27CCDA8FDA52}"/>
            </a:ext>
          </a:extLst>
        </xdr:cNvPr>
        <xdr:cNvSpPr txBox="1">
          <a:spLocks noChangeArrowheads="1"/>
        </xdr:cNvSpPr>
      </xdr:nvSpPr>
      <xdr:spPr bwMode="auto">
        <a:xfrm>
          <a:off x="2451100"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206" name="TextBox 3">
          <a:extLst>
            <a:ext uri="{FF2B5EF4-FFF2-40B4-BE49-F238E27FC236}">
              <a16:creationId xmlns:a16="http://schemas.microsoft.com/office/drawing/2014/main" id="{C91FF58F-ED9D-40AC-ABBA-8E47029829F9}"/>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6872"/>
    <xdr:sp macro="" textlink="">
      <xdr:nvSpPr>
        <xdr:cNvPr id="4207" name="TextBox 3">
          <a:extLst>
            <a:ext uri="{FF2B5EF4-FFF2-40B4-BE49-F238E27FC236}">
              <a16:creationId xmlns:a16="http://schemas.microsoft.com/office/drawing/2014/main" id="{42531CE5-C4AE-4DD6-BA9A-DA5A0C30CD5B}"/>
            </a:ext>
          </a:extLst>
        </xdr:cNvPr>
        <xdr:cNvSpPr txBox="1">
          <a:spLocks noChangeArrowheads="1"/>
        </xdr:cNvSpPr>
      </xdr:nvSpPr>
      <xdr:spPr bwMode="auto">
        <a:xfrm>
          <a:off x="2451100"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208" name="TextBox 3">
          <a:extLst>
            <a:ext uri="{FF2B5EF4-FFF2-40B4-BE49-F238E27FC236}">
              <a16:creationId xmlns:a16="http://schemas.microsoft.com/office/drawing/2014/main" id="{E3D5664C-1BFB-495B-AEDF-F22CB7805523}"/>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7672"/>
    <xdr:sp macro="" textlink="">
      <xdr:nvSpPr>
        <xdr:cNvPr id="4209" name="TextBox 3">
          <a:extLst>
            <a:ext uri="{FF2B5EF4-FFF2-40B4-BE49-F238E27FC236}">
              <a16:creationId xmlns:a16="http://schemas.microsoft.com/office/drawing/2014/main" id="{65B806DD-BA1C-4CEF-9A7B-0B0C1BC625AC}"/>
            </a:ext>
          </a:extLst>
        </xdr:cNvPr>
        <xdr:cNvSpPr txBox="1">
          <a:spLocks noChangeArrowheads="1"/>
        </xdr:cNvSpPr>
      </xdr:nvSpPr>
      <xdr:spPr bwMode="auto">
        <a:xfrm>
          <a:off x="2451100" y="22278975"/>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4210" name="TextBox 3">
          <a:extLst>
            <a:ext uri="{FF2B5EF4-FFF2-40B4-BE49-F238E27FC236}">
              <a16:creationId xmlns:a16="http://schemas.microsoft.com/office/drawing/2014/main" id="{EE002302-00D9-4FBB-A70C-BBF934DE77CC}"/>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211" name="TextBox 3">
          <a:extLst>
            <a:ext uri="{FF2B5EF4-FFF2-40B4-BE49-F238E27FC236}">
              <a16:creationId xmlns:a16="http://schemas.microsoft.com/office/drawing/2014/main" id="{B4ACD9EE-6075-4008-867F-9E58D5E273D8}"/>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212" name="TextBox 3">
          <a:extLst>
            <a:ext uri="{FF2B5EF4-FFF2-40B4-BE49-F238E27FC236}">
              <a16:creationId xmlns:a16="http://schemas.microsoft.com/office/drawing/2014/main" id="{A793DAA5-28D5-434E-9EF7-179F3641E225}"/>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15922"/>
    <xdr:sp macro="" textlink="">
      <xdr:nvSpPr>
        <xdr:cNvPr id="4213" name="TextBox 3">
          <a:extLst>
            <a:ext uri="{FF2B5EF4-FFF2-40B4-BE49-F238E27FC236}">
              <a16:creationId xmlns:a16="http://schemas.microsoft.com/office/drawing/2014/main" id="{97BC4868-61B8-4122-A732-04D9361AB59A}"/>
            </a:ext>
          </a:extLst>
        </xdr:cNvPr>
        <xdr:cNvSpPr txBox="1">
          <a:spLocks noChangeArrowheads="1"/>
        </xdr:cNvSpPr>
      </xdr:nvSpPr>
      <xdr:spPr bwMode="auto">
        <a:xfrm>
          <a:off x="2451100"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15922"/>
    <xdr:sp macro="" textlink="">
      <xdr:nvSpPr>
        <xdr:cNvPr id="4214" name="TextBox 3">
          <a:extLst>
            <a:ext uri="{FF2B5EF4-FFF2-40B4-BE49-F238E27FC236}">
              <a16:creationId xmlns:a16="http://schemas.microsoft.com/office/drawing/2014/main" id="{02F9B966-5185-4D21-9FA1-0B6629E32C95}"/>
            </a:ext>
          </a:extLst>
        </xdr:cNvPr>
        <xdr:cNvSpPr txBox="1">
          <a:spLocks noChangeArrowheads="1"/>
        </xdr:cNvSpPr>
      </xdr:nvSpPr>
      <xdr:spPr bwMode="auto">
        <a:xfrm>
          <a:off x="2451100"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4215" name="TextBox 3">
          <a:extLst>
            <a:ext uri="{FF2B5EF4-FFF2-40B4-BE49-F238E27FC236}">
              <a16:creationId xmlns:a16="http://schemas.microsoft.com/office/drawing/2014/main" id="{8E35FD71-5D55-4F96-99FC-DEAEBC9F3B2C}"/>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15922"/>
    <xdr:sp macro="" textlink="">
      <xdr:nvSpPr>
        <xdr:cNvPr id="4216" name="TextBox 3">
          <a:extLst>
            <a:ext uri="{FF2B5EF4-FFF2-40B4-BE49-F238E27FC236}">
              <a16:creationId xmlns:a16="http://schemas.microsoft.com/office/drawing/2014/main" id="{602F8960-E01A-4503-8860-39000252DE17}"/>
            </a:ext>
          </a:extLst>
        </xdr:cNvPr>
        <xdr:cNvSpPr txBox="1">
          <a:spLocks noChangeArrowheads="1"/>
        </xdr:cNvSpPr>
      </xdr:nvSpPr>
      <xdr:spPr bwMode="auto">
        <a:xfrm>
          <a:off x="2451100"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4217" name="TextBox 3">
          <a:extLst>
            <a:ext uri="{FF2B5EF4-FFF2-40B4-BE49-F238E27FC236}">
              <a16:creationId xmlns:a16="http://schemas.microsoft.com/office/drawing/2014/main" id="{50F37F8E-1063-4E41-BB90-13C7DF2115EB}"/>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218" name="TextBox 3">
          <a:extLst>
            <a:ext uri="{FF2B5EF4-FFF2-40B4-BE49-F238E27FC236}">
              <a16:creationId xmlns:a16="http://schemas.microsoft.com/office/drawing/2014/main" id="{BD5F5E1A-4819-4ECD-813D-10531FFE4BF8}"/>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7672"/>
    <xdr:sp macro="" textlink="">
      <xdr:nvSpPr>
        <xdr:cNvPr id="4219" name="TextBox 3">
          <a:extLst>
            <a:ext uri="{FF2B5EF4-FFF2-40B4-BE49-F238E27FC236}">
              <a16:creationId xmlns:a16="http://schemas.microsoft.com/office/drawing/2014/main" id="{FD84D064-875F-4F00-BF3B-B99D0D2E997F}"/>
            </a:ext>
          </a:extLst>
        </xdr:cNvPr>
        <xdr:cNvSpPr txBox="1">
          <a:spLocks noChangeArrowheads="1"/>
        </xdr:cNvSpPr>
      </xdr:nvSpPr>
      <xdr:spPr bwMode="auto">
        <a:xfrm>
          <a:off x="2451100" y="22278975"/>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4220" name="TextBox 3">
          <a:extLst>
            <a:ext uri="{FF2B5EF4-FFF2-40B4-BE49-F238E27FC236}">
              <a16:creationId xmlns:a16="http://schemas.microsoft.com/office/drawing/2014/main" id="{8E29843B-4A65-4CCE-B552-D67196335547}"/>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4221" name="TextBox 3">
          <a:extLst>
            <a:ext uri="{FF2B5EF4-FFF2-40B4-BE49-F238E27FC236}">
              <a16:creationId xmlns:a16="http://schemas.microsoft.com/office/drawing/2014/main" id="{75DA536A-7963-410C-A3B7-A77A602A0D36}"/>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4222" name="TextBox 3">
          <a:extLst>
            <a:ext uri="{FF2B5EF4-FFF2-40B4-BE49-F238E27FC236}">
              <a16:creationId xmlns:a16="http://schemas.microsoft.com/office/drawing/2014/main" id="{B8C1B893-4622-4DA3-8764-1F5DDF1F653A}"/>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223" name="TextBox 3">
          <a:extLst>
            <a:ext uri="{FF2B5EF4-FFF2-40B4-BE49-F238E27FC236}">
              <a16:creationId xmlns:a16="http://schemas.microsoft.com/office/drawing/2014/main" id="{4242D241-CCCE-4F8E-9087-8BCF376D481C}"/>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224" name="TextBox 3">
          <a:extLst>
            <a:ext uri="{FF2B5EF4-FFF2-40B4-BE49-F238E27FC236}">
              <a16:creationId xmlns:a16="http://schemas.microsoft.com/office/drawing/2014/main" id="{6E0B5A94-070C-4715-9335-CA5274ACEAFD}"/>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7672"/>
    <xdr:sp macro="" textlink="">
      <xdr:nvSpPr>
        <xdr:cNvPr id="4225" name="TextBox 3">
          <a:extLst>
            <a:ext uri="{FF2B5EF4-FFF2-40B4-BE49-F238E27FC236}">
              <a16:creationId xmlns:a16="http://schemas.microsoft.com/office/drawing/2014/main" id="{BDCA96C9-91FA-46D9-A011-BC897404B8B3}"/>
            </a:ext>
          </a:extLst>
        </xdr:cNvPr>
        <xdr:cNvSpPr txBox="1">
          <a:spLocks noChangeArrowheads="1"/>
        </xdr:cNvSpPr>
      </xdr:nvSpPr>
      <xdr:spPr bwMode="auto">
        <a:xfrm>
          <a:off x="2451100" y="22278975"/>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4226" name="TextBox 3">
          <a:extLst>
            <a:ext uri="{FF2B5EF4-FFF2-40B4-BE49-F238E27FC236}">
              <a16:creationId xmlns:a16="http://schemas.microsoft.com/office/drawing/2014/main" id="{969B223C-610A-40AC-BA0C-7E4962F684A3}"/>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227" name="TextBox 3">
          <a:extLst>
            <a:ext uri="{FF2B5EF4-FFF2-40B4-BE49-F238E27FC236}">
              <a16:creationId xmlns:a16="http://schemas.microsoft.com/office/drawing/2014/main" id="{0669DEAA-6D30-41BC-991D-AC6138C3BDEB}"/>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228" name="TextBox 3">
          <a:extLst>
            <a:ext uri="{FF2B5EF4-FFF2-40B4-BE49-F238E27FC236}">
              <a16:creationId xmlns:a16="http://schemas.microsoft.com/office/drawing/2014/main" id="{AD579FDA-BB61-42D7-ABB9-72DB2619474D}"/>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229" name="TextBox 3">
          <a:extLst>
            <a:ext uri="{FF2B5EF4-FFF2-40B4-BE49-F238E27FC236}">
              <a16:creationId xmlns:a16="http://schemas.microsoft.com/office/drawing/2014/main" id="{041C1292-A852-4745-B23E-232200BB83D7}"/>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230" name="TextBox 3">
          <a:extLst>
            <a:ext uri="{FF2B5EF4-FFF2-40B4-BE49-F238E27FC236}">
              <a16:creationId xmlns:a16="http://schemas.microsoft.com/office/drawing/2014/main" id="{8072FF1C-1894-45D7-A497-F3F60A46AC6A}"/>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231" name="TextBox 3">
          <a:extLst>
            <a:ext uri="{FF2B5EF4-FFF2-40B4-BE49-F238E27FC236}">
              <a16:creationId xmlns:a16="http://schemas.microsoft.com/office/drawing/2014/main" id="{7F1A0714-0ED6-44D2-A718-5951CC3C2635}"/>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4232" name="TextBox 3">
          <a:extLst>
            <a:ext uri="{FF2B5EF4-FFF2-40B4-BE49-F238E27FC236}">
              <a16:creationId xmlns:a16="http://schemas.microsoft.com/office/drawing/2014/main" id="{AF6216DF-1D63-4024-A380-350022E4E5C2}"/>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4233" name="TextBox 3">
          <a:extLst>
            <a:ext uri="{FF2B5EF4-FFF2-40B4-BE49-F238E27FC236}">
              <a16:creationId xmlns:a16="http://schemas.microsoft.com/office/drawing/2014/main" id="{F3690996-E9A8-416D-98EA-E4B0C88747A6}"/>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4234" name="TextBox 3">
          <a:extLst>
            <a:ext uri="{FF2B5EF4-FFF2-40B4-BE49-F238E27FC236}">
              <a16:creationId xmlns:a16="http://schemas.microsoft.com/office/drawing/2014/main" id="{3EF81660-9C00-4688-8CA5-4EDBB6E014E8}"/>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4235" name="TextBox 3">
          <a:extLst>
            <a:ext uri="{FF2B5EF4-FFF2-40B4-BE49-F238E27FC236}">
              <a16:creationId xmlns:a16="http://schemas.microsoft.com/office/drawing/2014/main" id="{5B016AF6-2E87-45AF-9E2E-BB596D612862}"/>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6872"/>
    <xdr:sp macro="" textlink="">
      <xdr:nvSpPr>
        <xdr:cNvPr id="4236" name="TextBox 3">
          <a:extLst>
            <a:ext uri="{FF2B5EF4-FFF2-40B4-BE49-F238E27FC236}">
              <a16:creationId xmlns:a16="http://schemas.microsoft.com/office/drawing/2014/main" id="{AAEAEA5B-F813-4861-8234-A07505AD8B3F}"/>
            </a:ext>
          </a:extLst>
        </xdr:cNvPr>
        <xdr:cNvSpPr txBox="1">
          <a:spLocks noChangeArrowheads="1"/>
        </xdr:cNvSpPr>
      </xdr:nvSpPr>
      <xdr:spPr bwMode="auto">
        <a:xfrm>
          <a:off x="2451100"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15922"/>
    <xdr:sp macro="" textlink="">
      <xdr:nvSpPr>
        <xdr:cNvPr id="4237" name="TextBox 3">
          <a:extLst>
            <a:ext uri="{FF2B5EF4-FFF2-40B4-BE49-F238E27FC236}">
              <a16:creationId xmlns:a16="http://schemas.microsoft.com/office/drawing/2014/main" id="{749957A6-4BD1-4F82-A5AA-DAA9B962C808}"/>
            </a:ext>
          </a:extLst>
        </xdr:cNvPr>
        <xdr:cNvSpPr txBox="1">
          <a:spLocks noChangeArrowheads="1"/>
        </xdr:cNvSpPr>
      </xdr:nvSpPr>
      <xdr:spPr bwMode="auto">
        <a:xfrm>
          <a:off x="2451100"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6872"/>
    <xdr:sp macro="" textlink="">
      <xdr:nvSpPr>
        <xdr:cNvPr id="4238" name="TextBox 3">
          <a:extLst>
            <a:ext uri="{FF2B5EF4-FFF2-40B4-BE49-F238E27FC236}">
              <a16:creationId xmlns:a16="http://schemas.microsoft.com/office/drawing/2014/main" id="{136EBA97-3A70-43A4-9A2A-788B09F5AAD6}"/>
            </a:ext>
          </a:extLst>
        </xdr:cNvPr>
        <xdr:cNvSpPr txBox="1">
          <a:spLocks noChangeArrowheads="1"/>
        </xdr:cNvSpPr>
      </xdr:nvSpPr>
      <xdr:spPr bwMode="auto">
        <a:xfrm>
          <a:off x="2451100"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239" name="TextBox 3">
          <a:extLst>
            <a:ext uri="{FF2B5EF4-FFF2-40B4-BE49-F238E27FC236}">
              <a16:creationId xmlns:a16="http://schemas.microsoft.com/office/drawing/2014/main" id="{33990C49-F98D-4833-B069-5152E84D0669}"/>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4240" name="TextBox 3">
          <a:extLst>
            <a:ext uri="{FF2B5EF4-FFF2-40B4-BE49-F238E27FC236}">
              <a16:creationId xmlns:a16="http://schemas.microsoft.com/office/drawing/2014/main" id="{0F61FA76-189F-4BC3-9CF5-F9DF2AC049D2}"/>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241" name="TextBox 3">
          <a:extLst>
            <a:ext uri="{FF2B5EF4-FFF2-40B4-BE49-F238E27FC236}">
              <a16:creationId xmlns:a16="http://schemas.microsoft.com/office/drawing/2014/main" id="{7D544EE6-0AF5-45C7-8D81-75DF5264B7DB}"/>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242" name="TextBox 3">
          <a:extLst>
            <a:ext uri="{FF2B5EF4-FFF2-40B4-BE49-F238E27FC236}">
              <a16:creationId xmlns:a16="http://schemas.microsoft.com/office/drawing/2014/main" id="{7EADFF76-590F-4AF9-9D1D-42DD66D499B2}"/>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4243" name="TextBox 3">
          <a:extLst>
            <a:ext uri="{FF2B5EF4-FFF2-40B4-BE49-F238E27FC236}">
              <a16:creationId xmlns:a16="http://schemas.microsoft.com/office/drawing/2014/main" id="{AC733126-E7F7-4777-B23D-895B4C2D9207}"/>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4244" name="TextBox 3">
          <a:extLst>
            <a:ext uri="{FF2B5EF4-FFF2-40B4-BE49-F238E27FC236}">
              <a16:creationId xmlns:a16="http://schemas.microsoft.com/office/drawing/2014/main" id="{5F15EFB6-35DE-449C-9AE4-CD1C6C3FE034}"/>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245" name="TextBox 3">
          <a:extLst>
            <a:ext uri="{FF2B5EF4-FFF2-40B4-BE49-F238E27FC236}">
              <a16:creationId xmlns:a16="http://schemas.microsoft.com/office/drawing/2014/main" id="{F81223B4-BAD5-405E-AE95-37BCC14CAA0B}"/>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246" name="TextBox 3">
          <a:extLst>
            <a:ext uri="{FF2B5EF4-FFF2-40B4-BE49-F238E27FC236}">
              <a16:creationId xmlns:a16="http://schemas.microsoft.com/office/drawing/2014/main" id="{1E1C9C5F-97DD-43BA-82DA-081668094B19}"/>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247" name="TextBox 3">
          <a:extLst>
            <a:ext uri="{FF2B5EF4-FFF2-40B4-BE49-F238E27FC236}">
              <a16:creationId xmlns:a16="http://schemas.microsoft.com/office/drawing/2014/main" id="{CEF74B10-3CE2-4928-89FD-266AF0729BB9}"/>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248" name="TextBox 3">
          <a:extLst>
            <a:ext uri="{FF2B5EF4-FFF2-40B4-BE49-F238E27FC236}">
              <a16:creationId xmlns:a16="http://schemas.microsoft.com/office/drawing/2014/main" id="{A4C61243-659F-4E09-9128-BC24BFFF2897}"/>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249" name="TextBox 3">
          <a:extLst>
            <a:ext uri="{FF2B5EF4-FFF2-40B4-BE49-F238E27FC236}">
              <a16:creationId xmlns:a16="http://schemas.microsoft.com/office/drawing/2014/main" id="{B3DF0412-D067-4CCD-BEEA-6B4DCB51E82E}"/>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250" name="TextBox 3">
          <a:extLst>
            <a:ext uri="{FF2B5EF4-FFF2-40B4-BE49-F238E27FC236}">
              <a16:creationId xmlns:a16="http://schemas.microsoft.com/office/drawing/2014/main" id="{AED39BC0-834A-49D8-8F4C-2EA17F54E699}"/>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251" name="TextBox 3">
          <a:extLst>
            <a:ext uri="{FF2B5EF4-FFF2-40B4-BE49-F238E27FC236}">
              <a16:creationId xmlns:a16="http://schemas.microsoft.com/office/drawing/2014/main" id="{DED78F92-14F5-4868-AB47-36F3E79464A7}"/>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4252" name="TextBox 3">
          <a:extLst>
            <a:ext uri="{FF2B5EF4-FFF2-40B4-BE49-F238E27FC236}">
              <a16:creationId xmlns:a16="http://schemas.microsoft.com/office/drawing/2014/main" id="{74238139-13FB-430A-B263-96C65E9C0571}"/>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253" name="TextBox 3">
          <a:extLst>
            <a:ext uri="{FF2B5EF4-FFF2-40B4-BE49-F238E27FC236}">
              <a16:creationId xmlns:a16="http://schemas.microsoft.com/office/drawing/2014/main" id="{90AD1B84-DBBB-4F16-93B6-6AFF36E01BC1}"/>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254" name="TextBox 3">
          <a:extLst>
            <a:ext uri="{FF2B5EF4-FFF2-40B4-BE49-F238E27FC236}">
              <a16:creationId xmlns:a16="http://schemas.microsoft.com/office/drawing/2014/main" id="{96A81DB9-0D53-4F51-AC43-9AAFDF11FEB6}"/>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255" name="TextBox 3">
          <a:extLst>
            <a:ext uri="{FF2B5EF4-FFF2-40B4-BE49-F238E27FC236}">
              <a16:creationId xmlns:a16="http://schemas.microsoft.com/office/drawing/2014/main" id="{CE826F66-5986-4388-9A1A-A4BE5D629E79}"/>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256" name="TextBox 3">
          <a:extLst>
            <a:ext uri="{FF2B5EF4-FFF2-40B4-BE49-F238E27FC236}">
              <a16:creationId xmlns:a16="http://schemas.microsoft.com/office/drawing/2014/main" id="{6C69ADA5-9C7D-4506-A1E4-D2D7DFB05972}"/>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257" name="TextBox 3">
          <a:extLst>
            <a:ext uri="{FF2B5EF4-FFF2-40B4-BE49-F238E27FC236}">
              <a16:creationId xmlns:a16="http://schemas.microsoft.com/office/drawing/2014/main" id="{E579A8DD-EDED-44FD-B051-FC0E350DA46D}"/>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258" name="TextBox 3">
          <a:extLst>
            <a:ext uri="{FF2B5EF4-FFF2-40B4-BE49-F238E27FC236}">
              <a16:creationId xmlns:a16="http://schemas.microsoft.com/office/drawing/2014/main" id="{D76A27E6-D655-4F15-8444-E7D64EB7612A}"/>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259" name="TextBox 3">
          <a:extLst>
            <a:ext uri="{FF2B5EF4-FFF2-40B4-BE49-F238E27FC236}">
              <a16:creationId xmlns:a16="http://schemas.microsoft.com/office/drawing/2014/main" id="{0239BC5B-A287-4ACF-90A1-A0EFA64B3A8B}"/>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260" name="TextBox 3">
          <a:extLst>
            <a:ext uri="{FF2B5EF4-FFF2-40B4-BE49-F238E27FC236}">
              <a16:creationId xmlns:a16="http://schemas.microsoft.com/office/drawing/2014/main" id="{D5A17EB2-8AEA-4D54-B428-486D8ED0167D}"/>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261" name="TextBox 3">
          <a:extLst>
            <a:ext uri="{FF2B5EF4-FFF2-40B4-BE49-F238E27FC236}">
              <a16:creationId xmlns:a16="http://schemas.microsoft.com/office/drawing/2014/main" id="{845BD250-34B1-493A-A4E9-B2BF2D4BE5D1}"/>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4262" name="TextBox 3">
          <a:extLst>
            <a:ext uri="{FF2B5EF4-FFF2-40B4-BE49-F238E27FC236}">
              <a16:creationId xmlns:a16="http://schemas.microsoft.com/office/drawing/2014/main" id="{D336D66A-1A63-44DE-9B86-EE2F03E1BC00}"/>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4263" name="TextBox 3">
          <a:extLst>
            <a:ext uri="{FF2B5EF4-FFF2-40B4-BE49-F238E27FC236}">
              <a16:creationId xmlns:a16="http://schemas.microsoft.com/office/drawing/2014/main" id="{948C4635-E2E4-4DED-B61D-4660BC8CBA07}"/>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264" name="TextBox 3">
          <a:extLst>
            <a:ext uri="{FF2B5EF4-FFF2-40B4-BE49-F238E27FC236}">
              <a16:creationId xmlns:a16="http://schemas.microsoft.com/office/drawing/2014/main" id="{FC16E224-C091-473B-9E9F-0980A705128E}"/>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265" name="TextBox 3">
          <a:extLst>
            <a:ext uri="{FF2B5EF4-FFF2-40B4-BE49-F238E27FC236}">
              <a16:creationId xmlns:a16="http://schemas.microsoft.com/office/drawing/2014/main" id="{77B7C569-D79A-4197-9B87-624B06F35DCB}"/>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266" name="TextBox 3">
          <a:extLst>
            <a:ext uri="{FF2B5EF4-FFF2-40B4-BE49-F238E27FC236}">
              <a16:creationId xmlns:a16="http://schemas.microsoft.com/office/drawing/2014/main" id="{4CE7ED0C-1F05-40C8-A30F-664B9BCC04B8}"/>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267" name="TextBox 3">
          <a:extLst>
            <a:ext uri="{FF2B5EF4-FFF2-40B4-BE49-F238E27FC236}">
              <a16:creationId xmlns:a16="http://schemas.microsoft.com/office/drawing/2014/main" id="{A2165C51-64D2-433B-A42D-FA2FAEA50428}"/>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60372"/>
    <xdr:sp macro="" textlink="">
      <xdr:nvSpPr>
        <xdr:cNvPr id="4268" name="TextBox 3">
          <a:extLst>
            <a:ext uri="{FF2B5EF4-FFF2-40B4-BE49-F238E27FC236}">
              <a16:creationId xmlns:a16="http://schemas.microsoft.com/office/drawing/2014/main" id="{569A16AC-95B6-496F-80EA-02980C0043EF}"/>
            </a:ext>
          </a:extLst>
        </xdr:cNvPr>
        <xdr:cNvSpPr txBox="1">
          <a:spLocks noChangeArrowheads="1"/>
        </xdr:cNvSpPr>
      </xdr:nvSpPr>
      <xdr:spPr bwMode="auto">
        <a:xfrm>
          <a:off x="2451100"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269" name="TextBox 3">
          <a:extLst>
            <a:ext uri="{FF2B5EF4-FFF2-40B4-BE49-F238E27FC236}">
              <a16:creationId xmlns:a16="http://schemas.microsoft.com/office/drawing/2014/main" id="{7D76FF1E-236C-4CFF-9BEA-2F2026BDB4C4}"/>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60372"/>
    <xdr:sp macro="" textlink="">
      <xdr:nvSpPr>
        <xdr:cNvPr id="4270" name="TextBox 3">
          <a:extLst>
            <a:ext uri="{FF2B5EF4-FFF2-40B4-BE49-F238E27FC236}">
              <a16:creationId xmlns:a16="http://schemas.microsoft.com/office/drawing/2014/main" id="{D597AF17-DBB7-4BA7-905C-52F98503DA9C}"/>
            </a:ext>
          </a:extLst>
        </xdr:cNvPr>
        <xdr:cNvSpPr txBox="1">
          <a:spLocks noChangeArrowheads="1"/>
        </xdr:cNvSpPr>
      </xdr:nvSpPr>
      <xdr:spPr bwMode="auto">
        <a:xfrm>
          <a:off x="2451100"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4271" name="TextBox 3">
          <a:extLst>
            <a:ext uri="{FF2B5EF4-FFF2-40B4-BE49-F238E27FC236}">
              <a16:creationId xmlns:a16="http://schemas.microsoft.com/office/drawing/2014/main" id="{7BFF3759-1E4A-4109-B0E9-F24E960BAAA2}"/>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272" name="TextBox 3">
          <a:extLst>
            <a:ext uri="{FF2B5EF4-FFF2-40B4-BE49-F238E27FC236}">
              <a16:creationId xmlns:a16="http://schemas.microsoft.com/office/drawing/2014/main" id="{6A64F3E8-3AF8-4A46-BFAA-7384A91D9F0A}"/>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4273" name="TextBox 3">
          <a:extLst>
            <a:ext uri="{FF2B5EF4-FFF2-40B4-BE49-F238E27FC236}">
              <a16:creationId xmlns:a16="http://schemas.microsoft.com/office/drawing/2014/main" id="{92F30773-B31B-4D13-B218-2D08F799E386}"/>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274" name="TextBox 3">
          <a:extLst>
            <a:ext uri="{FF2B5EF4-FFF2-40B4-BE49-F238E27FC236}">
              <a16:creationId xmlns:a16="http://schemas.microsoft.com/office/drawing/2014/main" id="{9FF72E64-AF52-439D-8000-F60AA3F49C8D}"/>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4275" name="TextBox 3">
          <a:extLst>
            <a:ext uri="{FF2B5EF4-FFF2-40B4-BE49-F238E27FC236}">
              <a16:creationId xmlns:a16="http://schemas.microsoft.com/office/drawing/2014/main" id="{D0ED9FD4-F994-42E6-B9C0-128466CF09A4}"/>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276" name="TextBox 3">
          <a:extLst>
            <a:ext uri="{FF2B5EF4-FFF2-40B4-BE49-F238E27FC236}">
              <a16:creationId xmlns:a16="http://schemas.microsoft.com/office/drawing/2014/main" id="{88B2BC87-8A20-4270-94D5-0A5A2BD30F0D}"/>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4277" name="TextBox 3">
          <a:extLst>
            <a:ext uri="{FF2B5EF4-FFF2-40B4-BE49-F238E27FC236}">
              <a16:creationId xmlns:a16="http://schemas.microsoft.com/office/drawing/2014/main" id="{AD615804-90D5-4F2D-BE02-5920A88BB81B}"/>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278" name="TextBox 3">
          <a:extLst>
            <a:ext uri="{FF2B5EF4-FFF2-40B4-BE49-F238E27FC236}">
              <a16:creationId xmlns:a16="http://schemas.microsoft.com/office/drawing/2014/main" id="{30AC1ADC-A97E-4652-86EC-E511C3C2E805}"/>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4279" name="TextBox 3">
          <a:extLst>
            <a:ext uri="{FF2B5EF4-FFF2-40B4-BE49-F238E27FC236}">
              <a16:creationId xmlns:a16="http://schemas.microsoft.com/office/drawing/2014/main" id="{05E12E6A-B1F6-43EF-96BF-E12480A0B726}"/>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4280" name="TextBox 3">
          <a:extLst>
            <a:ext uri="{FF2B5EF4-FFF2-40B4-BE49-F238E27FC236}">
              <a16:creationId xmlns:a16="http://schemas.microsoft.com/office/drawing/2014/main" id="{C5409619-DA67-4F55-B259-1B5D2589A703}"/>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4281" name="TextBox 3">
          <a:extLst>
            <a:ext uri="{FF2B5EF4-FFF2-40B4-BE49-F238E27FC236}">
              <a16:creationId xmlns:a16="http://schemas.microsoft.com/office/drawing/2014/main" id="{ADC6F7CA-BB9F-4CC5-B24F-16769F6A9DBB}"/>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4282" name="TextBox 3">
          <a:extLst>
            <a:ext uri="{FF2B5EF4-FFF2-40B4-BE49-F238E27FC236}">
              <a16:creationId xmlns:a16="http://schemas.microsoft.com/office/drawing/2014/main" id="{C691F340-D8EF-4924-9F31-505EE5F38E68}"/>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4283" name="TextBox 3">
          <a:extLst>
            <a:ext uri="{FF2B5EF4-FFF2-40B4-BE49-F238E27FC236}">
              <a16:creationId xmlns:a16="http://schemas.microsoft.com/office/drawing/2014/main" id="{077E82FD-F126-42D8-BE44-AE9CA6DC32A8}"/>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284" name="TextBox 3">
          <a:extLst>
            <a:ext uri="{FF2B5EF4-FFF2-40B4-BE49-F238E27FC236}">
              <a16:creationId xmlns:a16="http://schemas.microsoft.com/office/drawing/2014/main" id="{7DCB1FA9-B18D-410B-9F82-EC3AA964DFBB}"/>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4285" name="TextBox 3">
          <a:extLst>
            <a:ext uri="{FF2B5EF4-FFF2-40B4-BE49-F238E27FC236}">
              <a16:creationId xmlns:a16="http://schemas.microsoft.com/office/drawing/2014/main" id="{68FA4C36-2C42-4387-A3DE-786ACB1C8996}"/>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4286" name="TextBox 3">
          <a:extLst>
            <a:ext uri="{FF2B5EF4-FFF2-40B4-BE49-F238E27FC236}">
              <a16:creationId xmlns:a16="http://schemas.microsoft.com/office/drawing/2014/main" id="{BE85D0C8-80BE-4431-9E78-52A91CBCD626}"/>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4287" name="TextBox 3">
          <a:extLst>
            <a:ext uri="{FF2B5EF4-FFF2-40B4-BE49-F238E27FC236}">
              <a16:creationId xmlns:a16="http://schemas.microsoft.com/office/drawing/2014/main" id="{6F826904-CDE2-4931-8652-E03F55C2DAD1}"/>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4288" name="TextBox 3">
          <a:extLst>
            <a:ext uri="{FF2B5EF4-FFF2-40B4-BE49-F238E27FC236}">
              <a16:creationId xmlns:a16="http://schemas.microsoft.com/office/drawing/2014/main" id="{1AAA7DA6-7627-4444-AEFE-E4D4D2636DA9}"/>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289" name="TextBox 3">
          <a:extLst>
            <a:ext uri="{FF2B5EF4-FFF2-40B4-BE49-F238E27FC236}">
              <a16:creationId xmlns:a16="http://schemas.microsoft.com/office/drawing/2014/main" id="{DE69E3E2-AFC0-43C5-80DC-C545F5D1947C}"/>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4290" name="TextBox 3">
          <a:extLst>
            <a:ext uri="{FF2B5EF4-FFF2-40B4-BE49-F238E27FC236}">
              <a16:creationId xmlns:a16="http://schemas.microsoft.com/office/drawing/2014/main" id="{DB55C5CB-40E0-4CEF-920C-815A977AF80D}"/>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291" name="TextBox 3">
          <a:extLst>
            <a:ext uri="{FF2B5EF4-FFF2-40B4-BE49-F238E27FC236}">
              <a16:creationId xmlns:a16="http://schemas.microsoft.com/office/drawing/2014/main" id="{A14A64AC-317F-4774-AE1E-2E868CF7E5DA}"/>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4292" name="TextBox 3">
          <a:extLst>
            <a:ext uri="{FF2B5EF4-FFF2-40B4-BE49-F238E27FC236}">
              <a16:creationId xmlns:a16="http://schemas.microsoft.com/office/drawing/2014/main" id="{78DD385F-4B2E-4086-B912-3501BEC53774}"/>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293" name="TextBox 3">
          <a:extLst>
            <a:ext uri="{FF2B5EF4-FFF2-40B4-BE49-F238E27FC236}">
              <a16:creationId xmlns:a16="http://schemas.microsoft.com/office/drawing/2014/main" id="{375D971C-5371-48B4-BD9C-70EDD5ABDA40}"/>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294" name="TextBox 3">
          <a:extLst>
            <a:ext uri="{FF2B5EF4-FFF2-40B4-BE49-F238E27FC236}">
              <a16:creationId xmlns:a16="http://schemas.microsoft.com/office/drawing/2014/main" id="{0DBB8861-240E-4E0A-9E06-8A0AA11AE4A3}"/>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60372"/>
    <xdr:sp macro="" textlink="">
      <xdr:nvSpPr>
        <xdr:cNvPr id="4295" name="TextBox 3">
          <a:extLst>
            <a:ext uri="{FF2B5EF4-FFF2-40B4-BE49-F238E27FC236}">
              <a16:creationId xmlns:a16="http://schemas.microsoft.com/office/drawing/2014/main" id="{E89A0BD3-B970-4FA0-A87E-475E951C2149}"/>
            </a:ext>
          </a:extLst>
        </xdr:cNvPr>
        <xdr:cNvSpPr txBox="1">
          <a:spLocks noChangeArrowheads="1"/>
        </xdr:cNvSpPr>
      </xdr:nvSpPr>
      <xdr:spPr bwMode="auto">
        <a:xfrm>
          <a:off x="2451100"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296" name="Text Box 22">
          <a:extLst>
            <a:ext uri="{FF2B5EF4-FFF2-40B4-BE49-F238E27FC236}">
              <a16:creationId xmlns:a16="http://schemas.microsoft.com/office/drawing/2014/main" id="{FFDFCB46-6703-419F-A05E-613E5FBA0EE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297" name="Text Box 23">
          <a:extLst>
            <a:ext uri="{FF2B5EF4-FFF2-40B4-BE49-F238E27FC236}">
              <a16:creationId xmlns:a16="http://schemas.microsoft.com/office/drawing/2014/main" id="{A5B22D34-D8D3-45F3-9F51-D988674A46FA}"/>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298" name="Text Box 24">
          <a:extLst>
            <a:ext uri="{FF2B5EF4-FFF2-40B4-BE49-F238E27FC236}">
              <a16:creationId xmlns:a16="http://schemas.microsoft.com/office/drawing/2014/main" id="{07D8C3B1-3C6E-4B06-B98C-8D10C1EF87B8}"/>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299" name="Text Box 25">
          <a:extLst>
            <a:ext uri="{FF2B5EF4-FFF2-40B4-BE49-F238E27FC236}">
              <a16:creationId xmlns:a16="http://schemas.microsoft.com/office/drawing/2014/main" id="{0D31868E-F3AA-49EE-8ECC-C8724994DDEA}"/>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00" name="Text Box 26">
          <a:extLst>
            <a:ext uri="{FF2B5EF4-FFF2-40B4-BE49-F238E27FC236}">
              <a16:creationId xmlns:a16="http://schemas.microsoft.com/office/drawing/2014/main" id="{69DA111F-7353-47F9-9FD6-2C160F5CD62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01" name="Text Box 27">
          <a:extLst>
            <a:ext uri="{FF2B5EF4-FFF2-40B4-BE49-F238E27FC236}">
              <a16:creationId xmlns:a16="http://schemas.microsoft.com/office/drawing/2014/main" id="{DD5DF46B-7285-46E6-9DA8-185F69E2C26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02" name="Text Box 28">
          <a:extLst>
            <a:ext uri="{FF2B5EF4-FFF2-40B4-BE49-F238E27FC236}">
              <a16:creationId xmlns:a16="http://schemas.microsoft.com/office/drawing/2014/main" id="{D799CAF5-53B0-4886-AF2F-E1DC4731D58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03" name="Text Box 29">
          <a:extLst>
            <a:ext uri="{FF2B5EF4-FFF2-40B4-BE49-F238E27FC236}">
              <a16:creationId xmlns:a16="http://schemas.microsoft.com/office/drawing/2014/main" id="{261721D6-5457-4D8B-A6EC-F5233E59563C}"/>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04" name="Text Box 14">
          <a:extLst>
            <a:ext uri="{FF2B5EF4-FFF2-40B4-BE49-F238E27FC236}">
              <a16:creationId xmlns:a16="http://schemas.microsoft.com/office/drawing/2014/main" id="{DFB7E499-6D00-4E4C-BEAA-2B571FA6CCE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05" name="Text Box 15">
          <a:extLst>
            <a:ext uri="{FF2B5EF4-FFF2-40B4-BE49-F238E27FC236}">
              <a16:creationId xmlns:a16="http://schemas.microsoft.com/office/drawing/2014/main" id="{E486814C-44D4-4F31-82A7-4769D3F8FDA9}"/>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06" name="Text Box 16">
          <a:extLst>
            <a:ext uri="{FF2B5EF4-FFF2-40B4-BE49-F238E27FC236}">
              <a16:creationId xmlns:a16="http://schemas.microsoft.com/office/drawing/2014/main" id="{10846438-49B7-42BF-8231-8BB5BDEAFE30}"/>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07" name="Text Box 17">
          <a:extLst>
            <a:ext uri="{FF2B5EF4-FFF2-40B4-BE49-F238E27FC236}">
              <a16:creationId xmlns:a16="http://schemas.microsoft.com/office/drawing/2014/main" id="{7283893B-3C56-4299-880E-23F77DD62CC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08" name="Text Box 18">
          <a:extLst>
            <a:ext uri="{FF2B5EF4-FFF2-40B4-BE49-F238E27FC236}">
              <a16:creationId xmlns:a16="http://schemas.microsoft.com/office/drawing/2014/main" id="{4EEBB27E-D985-4D2F-8AEE-A2726267FE88}"/>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09" name="Text Box 19">
          <a:extLst>
            <a:ext uri="{FF2B5EF4-FFF2-40B4-BE49-F238E27FC236}">
              <a16:creationId xmlns:a16="http://schemas.microsoft.com/office/drawing/2014/main" id="{B2F9E17B-CE63-45AA-B4E1-92EC7385B6E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10" name="Text Box 20">
          <a:extLst>
            <a:ext uri="{FF2B5EF4-FFF2-40B4-BE49-F238E27FC236}">
              <a16:creationId xmlns:a16="http://schemas.microsoft.com/office/drawing/2014/main" id="{04339C3B-B816-40B2-A5C2-2DD6197FA0FA}"/>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11" name="Text Box 21">
          <a:extLst>
            <a:ext uri="{FF2B5EF4-FFF2-40B4-BE49-F238E27FC236}">
              <a16:creationId xmlns:a16="http://schemas.microsoft.com/office/drawing/2014/main" id="{0826D80D-312F-481D-88E4-FB427F6B9250}"/>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12" name="Text Box 14">
          <a:extLst>
            <a:ext uri="{FF2B5EF4-FFF2-40B4-BE49-F238E27FC236}">
              <a16:creationId xmlns:a16="http://schemas.microsoft.com/office/drawing/2014/main" id="{65968E3F-3C1D-4D56-845E-2CD8E80A964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13" name="Text Box 15">
          <a:extLst>
            <a:ext uri="{FF2B5EF4-FFF2-40B4-BE49-F238E27FC236}">
              <a16:creationId xmlns:a16="http://schemas.microsoft.com/office/drawing/2014/main" id="{3E51CFF9-5788-4725-B824-BA59D7B9D6F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14" name="Text Box 16">
          <a:extLst>
            <a:ext uri="{FF2B5EF4-FFF2-40B4-BE49-F238E27FC236}">
              <a16:creationId xmlns:a16="http://schemas.microsoft.com/office/drawing/2014/main" id="{E7DA99AC-33D6-453E-A63A-A0C6FD3C78B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15" name="Text Box 17">
          <a:extLst>
            <a:ext uri="{FF2B5EF4-FFF2-40B4-BE49-F238E27FC236}">
              <a16:creationId xmlns:a16="http://schemas.microsoft.com/office/drawing/2014/main" id="{49988A3F-1764-40FB-A3A5-C41D1F30322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16" name="Text Box 18">
          <a:extLst>
            <a:ext uri="{FF2B5EF4-FFF2-40B4-BE49-F238E27FC236}">
              <a16:creationId xmlns:a16="http://schemas.microsoft.com/office/drawing/2014/main" id="{0C207FF2-44AE-48FD-8A1A-4854226B6F3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17" name="Text Box 19">
          <a:extLst>
            <a:ext uri="{FF2B5EF4-FFF2-40B4-BE49-F238E27FC236}">
              <a16:creationId xmlns:a16="http://schemas.microsoft.com/office/drawing/2014/main" id="{6332C405-818A-40EF-8360-D8919192996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18" name="Text Box 20">
          <a:extLst>
            <a:ext uri="{FF2B5EF4-FFF2-40B4-BE49-F238E27FC236}">
              <a16:creationId xmlns:a16="http://schemas.microsoft.com/office/drawing/2014/main" id="{E8DCB950-DE07-4222-860F-AC6314001620}"/>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19" name="Text Box 21">
          <a:extLst>
            <a:ext uri="{FF2B5EF4-FFF2-40B4-BE49-F238E27FC236}">
              <a16:creationId xmlns:a16="http://schemas.microsoft.com/office/drawing/2014/main" id="{FFA1ED72-05AA-4699-9970-2905F56FB2F7}"/>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20" name="Text Box 22">
          <a:extLst>
            <a:ext uri="{FF2B5EF4-FFF2-40B4-BE49-F238E27FC236}">
              <a16:creationId xmlns:a16="http://schemas.microsoft.com/office/drawing/2014/main" id="{8BB71C6B-6BD0-4935-A743-95E056D6143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21" name="Text Box 23">
          <a:extLst>
            <a:ext uri="{FF2B5EF4-FFF2-40B4-BE49-F238E27FC236}">
              <a16:creationId xmlns:a16="http://schemas.microsoft.com/office/drawing/2014/main" id="{6FF8A932-9845-4556-97FF-F938D10F38A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22" name="Text Box 24">
          <a:extLst>
            <a:ext uri="{FF2B5EF4-FFF2-40B4-BE49-F238E27FC236}">
              <a16:creationId xmlns:a16="http://schemas.microsoft.com/office/drawing/2014/main" id="{4A7C68FF-A1FC-417D-B4E7-98AE3510BE0E}"/>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23" name="Text Box 25">
          <a:extLst>
            <a:ext uri="{FF2B5EF4-FFF2-40B4-BE49-F238E27FC236}">
              <a16:creationId xmlns:a16="http://schemas.microsoft.com/office/drawing/2014/main" id="{9E770666-8631-467C-844F-43DFF1D5D007}"/>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24" name="Text Box 26">
          <a:extLst>
            <a:ext uri="{FF2B5EF4-FFF2-40B4-BE49-F238E27FC236}">
              <a16:creationId xmlns:a16="http://schemas.microsoft.com/office/drawing/2014/main" id="{623C70D2-CD88-4656-B6DB-28CD5CB44DB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25" name="Text Box 27">
          <a:extLst>
            <a:ext uri="{FF2B5EF4-FFF2-40B4-BE49-F238E27FC236}">
              <a16:creationId xmlns:a16="http://schemas.microsoft.com/office/drawing/2014/main" id="{AF69A8C8-3BD7-4DF8-826E-5B67D7D0C5F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26" name="Text Box 28">
          <a:extLst>
            <a:ext uri="{FF2B5EF4-FFF2-40B4-BE49-F238E27FC236}">
              <a16:creationId xmlns:a16="http://schemas.microsoft.com/office/drawing/2014/main" id="{4162687C-A25E-4875-A4C9-5DD8A1015107}"/>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27" name="Text Box 29">
          <a:extLst>
            <a:ext uri="{FF2B5EF4-FFF2-40B4-BE49-F238E27FC236}">
              <a16:creationId xmlns:a16="http://schemas.microsoft.com/office/drawing/2014/main" id="{709A9EEE-A63E-4B0E-AAB6-0F119444997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28" name="Text Box 14">
          <a:extLst>
            <a:ext uri="{FF2B5EF4-FFF2-40B4-BE49-F238E27FC236}">
              <a16:creationId xmlns:a16="http://schemas.microsoft.com/office/drawing/2014/main" id="{6B890B3F-28A2-436E-AEB6-7CB0F4EC6C91}"/>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29" name="Text Box 15">
          <a:extLst>
            <a:ext uri="{FF2B5EF4-FFF2-40B4-BE49-F238E27FC236}">
              <a16:creationId xmlns:a16="http://schemas.microsoft.com/office/drawing/2014/main" id="{313B304D-807B-4EB8-8FD3-9D01E74FAF3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30" name="Text Box 16">
          <a:extLst>
            <a:ext uri="{FF2B5EF4-FFF2-40B4-BE49-F238E27FC236}">
              <a16:creationId xmlns:a16="http://schemas.microsoft.com/office/drawing/2014/main" id="{D134F19B-B0D7-423E-9F4A-6433981A7E66}"/>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31" name="Text Box 17">
          <a:extLst>
            <a:ext uri="{FF2B5EF4-FFF2-40B4-BE49-F238E27FC236}">
              <a16:creationId xmlns:a16="http://schemas.microsoft.com/office/drawing/2014/main" id="{3FE12AED-AC7C-4240-91C5-2552AF481DC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32" name="Text Box 18">
          <a:extLst>
            <a:ext uri="{FF2B5EF4-FFF2-40B4-BE49-F238E27FC236}">
              <a16:creationId xmlns:a16="http://schemas.microsoft.com/office/drawing/2014/main" id="{63BEAD0D-CCB6-44D5-91D1-26CB0E363F9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33" name="Text Box 19">
          <a:extLst>
            <a:ext uri="{FF2B5EF4-FFF2-40B4-BE49-F238E27FC236}">
              <a16:creationId xmlns:a16="http://schemas.microsoft.com/office/drawing/2014/main" id="{1A910171-47EC-446E-98A1-566590EF3CA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34" name="Text Box 20">
          <a:extLst>
            <a:ext uri="{FF2B5EF4-FFF2-40B4-BE49-F238E27FC236}">
              <a16:creationId xmlns:a16="http://schemas.microsoft.com/office/drawing/2014/main" id="{65179AE1-02A8-40E8-A7AF-10CFC3CA006E}"/>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35" name="Text Box 21">
          <a:extLst>
            <a:ext uri="{FF2B5EF4-FFF2-40B4-BE49-F238E27FC236}">
              <a16:creationId xmlns:a16="http://schemas.microsoft.com/office/drawing/2014/main" id="{ECCF12EE-901F-46A1-8A04-1DC19227EBA0}"/>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36" name="Text Box 14">
          <a:extLst>
            <a:ext uri="{FF2B5EF4-FFF2-40B4-BE49-F238E27FC236}">
              <a16:creationId xmlns:a16="http://schemas.microsoft.com/office/drawing/2014/main" id="{A971881D-C098-4A15-831F-AB272C6DFCD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37" name="Text Box 15">
          <a:extLst>
            <a:ext uri="{FF2B5EF4-FFF2-40B4-BE49-F238E27FC236}">
              <a16:creationId xmlns:a16="http://schemas.microsoft.com/office/drawing/2014/main" id="{00189350-ECBF-466A-AF59-425584567721}"/>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38" name="Text Box 16">
          <a:extLst>
            <a:ext uri="{FF2B5EF4-FFF2-40B4-BE49-F238E27FC236}">
              <a16:creationId xmlns:a16="http://schemas.microsoft.com/office/drawing/2014/main" id="{D7DF8F8F-1839-479B-A0DF-A47685524B29}"/>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39" name="Text Box 17">
          <a:extLst>
            <a:ext uri="{FF2B5EF4-FFF2-40B4-BE49-F238E27FC236}">
              <a16:creationId xmlns:a16="http://schemas.microsoft.com/office/drawing/2014/main" id="{CE6C5370-A734-4AFB-9B93-C394C33811D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40" name="Text Box 18">
          <a:extLst>
            <a:ext uri="{FF2B5EF4-FFF2-40B4-BE49-F238E27FC236}">
              <a16:creationId xmlns:a16="http://schemas.microsoft.com/office/drawing/2014/main" id="{23A4625F-A9D9-4D1B-B8C7-8A6CBF3C1A9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41" name="Text Box 19">
          <a:extLst>
            <a:ext uri="{FF2B5EF4-FFF2-40B4-BE49-F238E27FC236}">
              <a16:creationId xmlns:a16="http://schemas.microsoft.com/office/drawing/2014/main" id="{271AB3ED-88F3-4E64-B046-1F2D48085B59}"/>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42" name="Text Box 20">
          <a:extLst>
            <a:ext uri="{FF2B5EF4-FFF2-40B4-BE49-F238E27FC236}">
              <a16:creationId xmlns:a16="http://schemas.microsoft.com/office/drawing/2014/main" id="{C1213FBA-94A4-45BD-9569-DC8F06A8B358}"/>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43" name="Text Box 21">
          <a:extLst>
            <a:ext uri="{FF2B5EF4-FFF2-40B4-BE49-F238E27FC236}">
              <a16:creationId xmlns:a16="http://schemas.microsoft.com/office/drawing/2014/main" id="{E7A77D16-AA31-4CE0-96FB-88B50161FC0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44" name="Text Box 22">
          <a:extLst>
            <a:ext uri="{FF2B5EF4-FFF2-40B4-BE49-F238E27FC236}">
              <a16:creationId xmlns:a16="http://schemas.microsoft.com/office/drawing/2014/main" id="{379E086A-1B42-4F7A-9590-16117D6B8C5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45" name="Text Box 23">
          <a:extLst>
            <a:ext uri="{FF2B5EF4-FFF2-40B4-BE49-F238E27FC236}">
              <a16:creationId xmlns:a16="http://schemas.microsoft.com/office/drawing/2014/main" id="{E8651DB3-56A2-406F-A8E4-C81D86E4550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46" name="Text Box 24">
          <a:extLst>
            <a:ext uri="{FF2B5EF4-FFF2-40B4-BE49-F238E27FC236}">
              <a16:creationId xmlns:a16="http://schemas.microsoft.com/office/drawing/2014/main" id="{26C6B044-BA9A-454A-A0F5-940055F115A0}"/>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47" name="Text Box 25">
          <a:extLst>
            <a:ext uri="{FF2B5EF4-FFF2-40B4-BE49-F238E27FC236}">
              <a16:creationId xmlns:a16="http://schemas.microsoft.com/office/drawing/2014/main" id="{39C9AA2B-E940-46E1-8AD3-74B4E718965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48" name="Text Box 26">
          <a:extLst>
            <a:ext uri="{FF2B5EF4-FFF2-40B4-BE49-F238E27FC236}">
              <a16:creationId xmlns:a16="http://schemas.microsoft.com/office/drawing/2014/main" id="{A072367B-69B2-4ABA-AC9A-DC18F89DE268}"/>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49" name="Text Box 27">
          <a:extLst>
            <a:ext uri="{FF2B5EF4-FFF2-40B4-BE49-F238E27FC236}">
              <a16:creationId xmlns:a16="http://schemas.microsoft.com/office/drawing/2014/main" id="{A622BF9F-287A-4E18-8D35-0F17F521C789}"/>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50" name="Text Box 28">
          <a:extLst>
            <a:ext uri="{FF2B5EF4-FFF2-40B4-BE49-F238E27FC236}">
              <a16:creationId xmlns:a16="http://schemas.microsoft.com/office/drawing/2014/main" id="{12BFF414-79EB-4319-96E6-878DBC45920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51" name="Text Box 29">
          <a:extLst>
            <a:ext uri="{FF2B5EF4-FFF2-40B4-BE49-F238E27FC236}">
              <a16:creationId xmlns:a16="http://schemas.microsoft.com/office/drawing/2014/main" id="{316AB0D5-19AD-445B-AA33-C611B4EB4B59}"/>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52" name="Text Box 14">
          <a:extLst>
            <a:ext uri="{FF2B5EF4-FFF2-40B4-BE49-F238E27FC236}">
              <a16:creationId xmlns:a16="http://schemas.microsoft.com/office/drawing/2014/main" id="{6D745E5B-C120-4D48-9A02-FE12E98D168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53" name="Text Box 15">
          <a:extLst>
            <a:ext uri="{FF2B5EF4-FFF2-40B4-BE49-F238E27FC236}">
              <a16:creationId xmlns:a16="http://schemas.microsoft.com/office/drawing/2014/main" id="{8FA802FA-99D8-41D6-BAB7-28439112D59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54" name="Text Box 16">
          <a:extLst>
            <a:ext uri="{FF2B5EF4-FFF2-40B4-BE49-F238E27FC236}">
              <a16:creationId xmlns:a16="http://schemas.microsoft.com/office/drawing/2014/main" id="{393C9344-4189-4B33-88DE-5EE2D64F5EA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55" name="Text Box 17">
          <a:extLst>
            <a:ext uri="{FF2B5EF4-FFF2-40B4-BE49-F238E27FC236}">
              <a16:creationId xmlns:a16="http://schemas.microsoft.com/office/drawing/2014/main" id="{F597F211-BA0B-404F-819D-4DC8A055573A}"/>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56" name="Text Box 18">
          <a:extLst>
            <a:ext uri="{FF2B5EF4-FFF2-40B4-BE49-F238E27FC236}">
              <a16:creationId xmlns:a16="http://schemas.microsoft.com/office/drawing/2014/main" id="{28856C91-769B-467A-9436-BBFED870750E}"/>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57" name="Text Box 19">
          <a:extLst>
            <a:ext uri="{FF2B5EF4-FFF2-40B4-BE49-F238E27FC236}">
              <a16:creationId xmlns:a16="http://schemas.microsoft.com/office/drawing/2014/main" id="{04DD67E3-94AF-4048-A097-AE407A3C944E}"/>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58" name="Text Box 20">
          <a:extLst>
            <a:ext uri="{FF2B5EF4-FFF2-40B4-BE49-F238E27FC236}">
              <a16:creationId xmlns:a16="http://schemas.microsoft.com/office/drawing/2014/main" id="{2193B317-5643-4724-B0AD-A9B3DA21F2D7}"/>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59" name="Text Box 21">
          <a:extLst>
            <a:ext uri="{FF2B5EF4-FFF2-40B4-BE49-F238E27FC236}">
              <a16:creationId xmlns:a16="http://schemas.microsoft.com/office/drawing/2014/main" id="{B01CBD03-DEC7-42FA-86BF-34115DD8CB7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60" name="Text Box 14">
          <a:extLst>
            <a:ext uri="{FF2B5EF4-FFF2-40B4-BE49-F238E27FC236}">
              <a16:creationId xmlns:a16="http://schemas.microsoft.com/office/drawing/2014/main" id="{8CB22AD7-0FC7-45BF-8988-C7ED83BCD469}"/>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61" name="Text Box 15">
          <a:extLst>
            <a:ext uri="{FF2B5EF4-FFF2-40B4-BE49-F238E27FC236}">
              <a16:creationId xmlns:a16="http://schemas.microsoft.com/office/drawing/2014/main" id="{B53E0BBF-1DCC-438A-A7C1-E7103178AA1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62" name="Text Box 16">
          <a:extLst>
            <a:ext uri="{FF2B5EF4-FFF2-40B4-BE49-F238E27FC236}">
              <a16:creationId xmlns:a16="http://schemas.microsoft.com/office/drawing/2014/main" id="{DD750622-B2EA-4AD2-960F-66B77D921EE7}"/>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63" name="Text Box 17">
          <a:extLst>
            <a:ext uri="{FF2B5EF4-FFF2-40B4-BE49-F238E27FC236}">
              <a16:creationId xmlns:a16="http://schemas.microsoft.com/office/drawing/2014/main" id="{C0898C31-7F57-4005-B867-476EE89349A1}"/>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64" name="Text Box 18">
          <a:extLst>
            <a:ext uri="{FF2B5EF4-FFF2-40B4-BE49-F238E27FC236}">
              <a16:creationId xmlns:a16="http://schemas.microsoft.com/office/drawing/2014/main" id="{8475CAC3-CC08-4669-A574-7B60318024C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65" name="Text Box 19">
          <a:extLst>
            <a:ext uri="{FF2B5EF4-FFF2-40B4-BE49-F238E27FC236}">
              <a16:creationId xmlns:a16="http://schemas.microsoft.com/office/drawing/2014/main" id="{4854091D-28BD-4953-A208-8BB502A2A93C}"/>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66" name="Text Box 20">
          <a:extLst>
            <a:ext uri="{FF2B5EF4-FFF2-40B4-BE49-F238E27FC236}">
              <a16:creationId xmlns:a16="http://schemas.microsoft.com/office/drawing/2014/main" id="{E16D901A-C825-4D19-A9C2-DEE95A94EC5A}"/>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67" name="Text Box 21">
          <a:extLst>
            <a:ext uri="{FF2B5EF4-FFF2-40B4-BE49-F238E27FC236}">
              <a16:creationId xmlns:a16="http://schemas.microsoft.com/office/drawing/2014/main" id="{96ABC654-F961-48BD-8CFC-BE3476825526}"/>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68" name="Text Box 22">
          <a:extLst>
            <a:ext uri="{FF2B5EF4-FFF2-40B4-BE49-F238E27FC236}">
              <a16:creationId xmlns:a16="http://schemas.microsoft.com/office/drawing/2014/main" id="{2A59E4C2-29D4-43D5-BE0F-B178A9A8E85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69" name="Text Box 23">
          <a:extLst>
            <a:ext uri="{FF2B5EF4-FFF2-40B4-BE49-F238E27FC236}">
              <a16:creationId xmlns:a16="http://schemas.microsoft.com/office/drawing/2014/main" id="{0E378BD7-516E-46CC-AF63-97979BB614C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70" name="Text Box 24">
          <a:extLst>
            <a:ext uri="{FF2B5EF4-FFF2-40B4-BE49-F238E27FC236}">
              <a16:creationId xmlns:a16="http://schemas.microsoft.com/office/drawing/2014/main" id="{18E56483-070F-4398-BB78-B42C84AFFAE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71" name="Text Box 25">
          <a:extLst>
            <a:ext uri="{FF2B5EF4-FFF2-40B4-BE49-F238E27FC236}">
              <a16:creationId xmlns:a16="http://schemas.microsoft.com/office/drawing/2014/main" id="{49796D5C-71C9-4106-8944-4F3CDF9EA90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72" name="Text Box 26">
          <a:extLst>
            <a:ext uri="{FF2B5EF4-FFF2-40B4-BE49-F238E27FC236}">
              <a16:creationId xmlns:a16="http://schemas.microsoft.com/office/drawing/2014/main" id="{C099C4C9-0EEC-4BC7-A615-1C3C540F9509}"/>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73" name="Text Box 27">
          <a:extLst>
            <a:ext uri="{FF2B5EF4-FFF2-40B4-BE49-F238E27FC236}">
              <a16:creationId xmlns:a16="http://schemas.microsoft.com/office/drawing/2014/main" id="{BE5F61BB-520D-4BF4-8F2F-583986E70E91}"/>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74" name="Text Box 28">
          <a:extLst>
            <a:ext uri="{FF2B5EF4-FFF2-40B4-BE49-F238E27FC236}">
              <a16:creationId xmlns:a16="http://schemas.microsoft.com/office/drawing/2014/main" id="{29440111-1F2A-4973-A717-170E114BF48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75" name="Text Box 29">
          <a:extLst>
            <a:ext uri="{FF2B5EF4-FFF2-40B4-BE49-F238E27FC236}">
              <a16:creationId xmlns:a16="http://schemas.microsoft.com/office/drawing/2014/main" id="{DA267A55-D336-4076-987C-9415A3B6AA39}"/>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76" name="Text Box 14">
          <a:extLst>
            <a:ext uri="{FF2B5EF4-FFF2-40B4-BE49-F238E27FC236}">
              <a16:creationId xmlns:a16="http://schemas.microsoft.com/office/drawing/2014/main" id="{ADF63BD4-58CE-4632-B396-4D3BBFF1265E}"/>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77" name="Text Box 15">
          <a:extLst>
            <a:ext uri="{FF2B5EF4-FFF2-40B4-BE49-F238E27FC236}">
              <a16:creationId xmlns:a16="http://schemas.microsoft.com/office/drawing/2014/main" id="{A877D669-AADE-44BF-BB75-97D9019E5D3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78" name="Text Box 16">
          <a:extLst>
            <a:ext uri="{FF2B5EF4-FFF2-40B4-BE49-F238E27FC236}">
              <a16:creationId xmlns:a16="http://schemas.microsoft.com/office/drawing/2014/main" id="{87173AFF-026B-42D3-B364-9EE9A65DF1F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79" name="Text Box 17">
          <a:extLst>
            <a:ext uri="{FF2B5EF4-FFF2-40B4-BE49-F238E27FC236}">
              <a16:creationId xmlns:a16="http://schemas.microsoft.com/office/drawing/2014/main" id="{DA096B21-EB57-45C0-AE66-B94347FF150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80" name="Text Box 18">
          <a:extLst>
            <a:ext uri="{FF2B5EF4-FFF2-40B4-BE49-F238E27FC236}">
              <a16:creationId xmlns:a16="http://schemas.microsoft.com/office/drawing/2014/main" id="{74F1F134-ABED-4993-904F-35AC1090825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81" name="Text Box 19">
          <a:extLst>
            <a:ext uri="{FF2B5EF4-FFF2-40B4-BE49-F238E27FC236}">
              <a16:creationId xmlns:a16="http://schemas.microsoft.com/office/drawing/2014/main" id="{26D85177-385B-4D43-ADC4-52776EC4E961}"/>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82" name="Text Box 20">
          <a:extLst>
            <a:ext uri="{FF2B5EF4-FFF2-40B4-BE49-F238E27FC236}">
              <a16:creationId xmlns:a16="http://schemas.microsoft.com/office/drawing/2014/main" id="{5622F105-0662-49FB-AF10-E81D5A8BF2C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83" name="Text Box 21">
          <a:extLst>
            <a:ext uri="{FF2B5EF4-FFF2-40B4-BE49-F238E27FC236}">
              <a16:creationId xmlns:a16="http://schemas.microsoft.com/office/drawing/2014/main" id="{7E7686F7-35DA-448C-9BC8-E1EA9C53C14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84" name="Text Box 14">
          <a:extLst>
            <a:ext uri="{FF2B5EF4-FFF2-40B4-BE49-F238E27FC236}">
              <a16:creationId xmlns:a16="http://schemas.microsoft.com/office/drawing/2014/main" id="{18C6E810-AE8F-4E01-9478-6C2A907C94F6}"/>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85" name="Text Box 15">
          <a:extLst>
            <a:ext uri="{FF2B5EF4-FFF2-40B4-BE49-F238E27FC236}">
              <a16:creationId xmlns:a16="http://schemas.microsoft.com/office/drawing/2014/main" id="{D2B8D627-55E2-4749-9E80-17BCBDFE99D1}"/>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86" name="Text Box 16">
          <a:extLst>
            <a:ext uri="{FF2B5EF4-FFF2-40B4-BE49-F238E27FC236}">
              <a16:creationId xmlns:a16="http://schemas.microsoft.com/office/drawing/2014/main" id="{BF5B0A79-5A4A-4E39-AB5F-EC57D0D4FEE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87" name="Text Box 17">
          <a:extLst>
            <a:ext uri="{FF2B5EF4-FFF2-40B4-BE49-F238E27FC236}">
              <a16:creationId xmlns:a16="http://schemas.microsoft.com/office/drawing/2014/main" id="{38DC721A-FAE6-4249-BC14-6627B6DFC3E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88" name="Text Box 18">
          <a:extLst>
            <a:ext uri="{FF2B5EF4-FFF2-40B4-BE49-F238E27FC236}">
              <a16:creationId xmlns:a16="http://schemas.microsoft.com/office/drawing/2014/main" id="{52585D48-E5C2-44E3-AC26-6CF9995A13C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89" name="Text Box 19">
          <a:extLst>
            <a:ext uri="{FF2B5EF4-FFF2-40B4-BE49-F238E27FC236}">
              <a16:creationId xmlns:a16="http://schemas.microsoft.com/office/drawing/2014/main" id="{796FB434-F07C-412F-B0EB-57CE9BCC21C0}"/>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90" name="Text Box 20">
          <a:extLst>
            <a:ext uri="{FF2B5EF4-FFF2-40B4-BE49-F238E27FC236}">
              <a16:creationId xmlns:a16="http://schemas.microsoft.com/office/drawing/2014/main" id="{A6E360D3-E7DC-4973-B379-4E191EF6072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91" name="Text Box 21">
          <a:extLst>
            <a:ext uri="{FF2B5EF4-FFF2-40B4-BE49-F238E27FC236}">
              <a16:creationId xmlns:a16="http://schemas.microsoft.com/office/drawing/2014/main" id="{47297504-28F6-4962-9959-9CCC5846F00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92" name="Text Box 22">
          <a:extLst>
            <a:ext uri="{FF2B5EF4-FFF2-40B4-BE49-F238E27FC236}">
              <a16:creationId xmlns:a16="http://schemas.microsoft.com/office/drawing/2014/main" id="{C4C68241-7DCE-4F54-836F-91AC0A37992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93" name="Text Box 23">
          <a:extLst>
            <a:ext uri="{FF2B5EF4-FFF2-40B4-BE49-F238E27FC236}">
              <a16:creationId xmlns:a16="http://schemas.microsoft.com/office/drawing/2014/main" id="{85C69D2E-862C-4A09-9F02-6DCFE4E68CB7}"/>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94" name="Text Box 24">
          <a:extLst>
            <a:ext uri="{FF2B5EF4-FFF2-40B4-BE49-F238E27FC236}">
              <a16:creationId xmlns:a16="http://schemas.microsoft.com/office/drawing/2014/main" id="{D01535F3-8701-44A8-BA2A-9A55AA258A07}"/>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95" name="Text Box 25">
          <a:extLst>
            <a:ext uri="{FF2B5EF4-FFF2-40B4-BE49-F238E27FC236}">
              <a16:creationId xmlns:a16="http://schemas.microsoft.com/office/drawing/2014/main" id="{4686E748-6C0F-44C8-9D1B-9E7E9F01585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96" name="Text Box 26">
          <a:extLst>
            <a:ext uri="{FF2B5EF4-FFF2-40B4-BE49-F238E27FC236}">
              <a16:creationId xmlns:a16="http://schemas.microsoft.com/office/drawing/2014/main" id="{B3BAD798-AD20-4146-A126-DB5566808CA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97" name="Text Box 27">
          <a:extLst>
            <a:ext uri="{FF2B5EF4-FFF2-40B4-BE49-F238E27FC236}">
              <a16:creationId xmlns:a16="http://schemas.microsoft.com/office/drawing/2014/main" id="{0BA52122-E2EB-4283-A6B4-B83D28B4729E}"/>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98" name="Text Box 28">
          <a:extLst>
            <a:ext uri="{FF2B5EF4-FFF2-40B4-BE49-F238E27FC236}">
              <a16:creationId xmlns:a16="http://schemas.microsoft.com/office/drawing/2014/main" id="{7E3B3065-95AD-48EC-B453-842D42E7042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399" name="Text Box 29">
          <a:extLst>
            <a:ext uri="{FF2B5EF4-FFF2-40B4-BE49-F238E27FC236}">
              <a16:creationId xmlns:a16="http://schemas.microsoft.com/office/drawing/2014/main" id="{89964995-E21B-41FD-83D5-721C1782FF77}"/>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00" name="Text Box 14">
          <a:extLst>
            <a:ext uri="{FF2B5EF4-FFF2-40B4-BE49-F238E27FC236}">
              <a16:creationId xmlns:a16="http://schemas.microsoft.com/office/drawing/2014/main" id="{0CA621B6-0966-4381-9D1B-FDBDCF4269A0}"/>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01" name="Text Box 15">
          <a:extLst>
            <a:ext uri="{FF2B5EF4-FFF2-40B4-BE49-F238E27FC236}">
              <a16:creationId xmlns:a16="http://schemas.microsoft.com/office/drawing/2014/main" id="{8A166C7B-8CDE-4E99-B9F9-1B2D3EF1FA59}"/>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02" name="Text Box 16">
          <a:extLst>
            <a:ext uri="{FF2B5EF4-FFF2-40B4-BE49-F238E27FC236}">
              <a16:creationId xmlns:a16="http://schemas.microsoft.com/office/drawing/2014/main" id="{350408B2-4F8A-42D4-8B4E-04FD2569E91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03" name="Text Box 17">
          <a:extLst>
            <a:ext uri="{FF2B5EF4-FFF2-40B4-BE49-F238E27FC236}">
              <a16:creationId xmlns:a16="http://schemas.microsoft.com/office/drawing/2014/main" id="{A5227767-8D5D-4228-B71F-BC388BEF6E6C}"/>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04" name="Text Box 18">
          <a:extLst>
            <a:ext uri="{FF2B5EF4-FFF2-40B4-BE49-F238E27FC236}">
              <a16:creationId xmlns:a16="http://schemas.microsoft.com/office/drawing/2014/main" id="{E329D1DC-FFF7-43DA-8056-479D79489DE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05" name="Text Box 19">
          <a:extLst>
            <a:ext uri="{FF2B5EF4-FFF2-40B4-BE49-F238E27FC236}">
              <a16:creationId xmlns:a16="http://schemas.microsoft.com/office/drawing/2014/main" id="{20C15368-04F8-4A9A-98E6-BB9248403C1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06" name="Text Box 20">
          <a:extLst>
            <a:ext uri="{FF2B5EF4-FFF2-40B4-BE49-F238E27FC236}">
              <a16:creationId xmlns:a16="http://schemas.microsoft.com/office/drawing/2014/main" id="{BCB2D0E3-92CB-4907-B56B-958D3ED38390}"/>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07" name="Text Box 21">
          <a:extLst>
            <a:ext uri="{FF2B5EF4-FFF2-40B4-BE49-F238E27FC236}">
              <a16:creationId xmlns:a16="http://schemas.microsoft.com/office/drawing/2014/main" id="{467FF5C7-88C7-4D1E-BA0D-C98C6BA2D2B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08" name="Text Box 14">
          <a:extLst>
            <a:ext uri="{FF2B5EF4-FFF2-40B4-BE49-F238E27FC236}">
              <a16:creationId xmlns:a16="http://schemas.microsoft.com/office/drawing/2014/main" id="{95AA5D5C-6D5D-48CD-A48E-31B8B6648AA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09" name="Text Box 15">
          <a:extLst>
            <a:ext uri="{FF2B5EF4-FFF2-40B4-BE49-F238E27FC236}">
              <a16:creationId xmlns:a16="http://schemas.microsoft.com/office/drawing/2014/main" id="{DCB4EA61-E4E4-4614-AB30-291DA9C8BC3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10" name="Text Box 16">
          <a:extLst>
            <a:ext uri="{FF2B5EF4-FFF2-40B4-BE49-F238E27FC236}">
              <a16:creationId xmlns:a16="http://schemas.microsoft.com/office/drawing/2014/main" id="{97BBECDF-FE1C-43F0-B072-A3BDBD6FE749}"/>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11" name="Text Box 17">
          <a:extLst>
            <a:ext uri="{FF2B5EF4-FFF2-40B4-BE49-F238E27FC236}">
              <a16:creationId xmlns:a16="http://schemas.microsoft.com/office/drawing/2014/main" id="{BF39CC03-BB79-4024-BFA1-62F482433EE1}"/>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12" name="Text Box 18">
          <a:extLst>
            <a:ext uri="{FF2B5EF4-FFF2-40B4-BE49-F238E27FC236}">
              <a16:creationId xmlns:a16="http://schemas.microsoft.com/office/drawing/2014/main" id="{A2BBB36A-149E-468E-B628-5A92C36D21B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13" name="Text Box 19">
          <a:extLst>
            <a:ext uri="{FF2B5EF4-FFF2-40B4-BE49-F238E27FC236}">
              <a16:creationId xmlns:a16="http://schemas.microsoft.com/office/drawing/2014/main" id="{D716760B-7977-4AA8-BB9D-718D454B2E6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14" name="Text Box 20">
          <a:extLst>
            <a:ext uri="{FF2B5EF4-FFF2-40B4-BE49-F238E27FC236}">
              <a16:creationId xmlns:a16="http://schemas.microsoft.com/office/drawing/2014/main" id="{D0533C70-345E-4F0F-B6BC-9BA653D17C6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15" name="Text Box 21">
          <a:extLst>
            <a:ext uri="{FF2B5EF4-FFF2-40B4-BE49-F238E27FC236}">
              <a16:creationId xmlns:a16="http://schemas.microsoft.com/office/drawing/2014/main" id="{1C9B09F6-08B5-4EE3-B497-4211812666F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16" name="Text Box 22">
          <a:extLst>
            <a:ext uri="{FF2B5EF4-FFF2-40B4-BE49-F238E27FC236}">
              <a16:creationId xmlns:a16="http://schemas.microsoft.com/office/drawing/2014/main" id="{13B0E8BF-C260-4ADD-9BDA-B30AAE04FBDC}"/>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17" name="Text Box 23">
          <a:extLst>
            <a:ext uri="{FF2B5EF4-FFF2-40B4-BE49-F238E27FC236}">
              <a16:creationId xmlns:a16="http://schemas.microsoft.com/office/drawing/2014/main" id="{EC4CE7E7-A9B1-40EE-B6B1-0B9300DD301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18" name="Text Box 24">
          <a:extLst>
            <a:ext uri="{FF2B5EF4-FFF2-40B4-BE49-F238E27FC236}">
              <a16:creationId xmlns:a16="http://schemas.microsoft.com/office/drawing/2014/main" id="{D4FEE461-65F9-4343-A3BB-A5076DC2DBF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19" name="Text Box 25">
          <a:extLst>
            <a:ext uri="{FF2B5EF4-FFF2-40B4-BE49-F238E27FC236}">
              <a16:creationId xmlns:a16="http://schemas.microsoft.com/office/drawing/2014/main" id="{F6650ED0-B3BA-4D55-95DD-9E84BEFD552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20" name="Text Box 26">
          <a:extLst>
            <a:ext uri="{FF2B5EF4-FFF2-40B4-BE49-F238E27FC236}">
              <a16:creationId xmlns:a16="http://schemas.microsoft.com/office/drawing/2014/main" id="{5B9A4674-6E9B-4183-AB76-4F8774D524E9}"/>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21" name="Text Box 27">
          <a:extLst>
            <a:ext uri="{FF2B5EF4-FFF2-40B4-BE49-F238E27FC236}">
              <a16:creationId xmlns:a16="http://schemas.microsoft.com/office/drawing/2014/main" id="{29B00813-0C8C-499F-B678-D86496A11FA6}"/>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22" name="Text Box 28">
          <a:extLst>
            <a:ext uri="{FF2B5EF4-FFF2-40B4-BE49-F238E27FC236}">
              <a16:creationId xmlns:a16="http://schemas.microsoft.com/office/drawing/2014/main" id="{CD80AD66-F497-4810-B170-9451B58B29D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23" name="Text Box 29">
          <a:extLst>
            <a:ext uri="{FF2B5EF4-FFF2-40B4-BE49-F238E27FC236}">
              <a16:creationId xmlns:a16="http://schemas.microsoft.com/office/drawing/2014/main" id="{A62F6FB2-F46D-40F9-900F-78FA35D9F1B9}"/>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24" name="Text Box 14">
          <a:extLst>
            <a:ext uri="{FF2B5EF4-FFF2-40B4-BE49-F238E27FC236}">
              <a16:creationId xmlns:a16="http://schemas.microsoft.com/office/drawing/2014/main" id="{924FC4FC-3B1D-48A5-B756-E99748015384}"/>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25" name="Text Box 15">
          <a:extLst>
            <a:ext uri="{FF2B5EF4-FFF2-40B4-BE49-F238E27FC236}">
              <a16:creationId xmlns:a16="http://schemas.microsoft.com/office/drawing/2014/main" id="{45D85DDC-3B07-4A5B-91BC-E08836D9DBAF}"/>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26" name="Text Box 16">
          <a:extLst>
            <a:ext uri="{FF2B5EF4-FFF2-40B4-BE49-F238E27FC236}">
              <a16:creationId xmlns:a16="http://schemas.microsoft.com/office/drawing/2014/main" id="{01247CB7-5D75-4849-96F7-02BDADDC9A6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27" name="Text Box 17">
          <a:extLst>
            <a:ext uri="{FF2B5EF4-FFF2-40B4-BE49-F238E27FC236}">
              <a16:creationId xmlns:a16="http://schemas.microsoft.com/office/drawing/2014/main" id="{6EB5B815-F546-4D4C-8014-5E8462B70ABE}"/>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28" name="Text Box 18">
          <a:extLst>
            <a:ext uri="{FF2B5EF4-FFF2-40B4-BE49-F238E27FC236}">
              <a16:creationId xmlns:a16="http://schemas.microsoft.com/office/drawing/2014/main" id="{289DF745-D189-4724-A8B6-90E39D1E674D}"/>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29" name="Text Box 19">
          <a:extLst>
            <a:ext uri="{FF2B5EF4-FFF2-40B4-BE49-F238E27FC236}">
              <a16:creationId xmlns:a16="http://schemas.microsoft.com/office/drawing/2014/main" id="{092EFA80-DC64-448D-B5CD-CEF2B4B8E226}"/>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30" name="Text Box 20">
          <a:extLst>
            <a:ext uri="{FF2B5EF4-FFF2-40B4-BE49-F238E27FC236}">
              <a16:creationId xmlns:a16="http://schemas.microsoft.com/office/drawing/2014/main" id="{8C41BF4B-0F53-4373-AC69-D667996F5823}"/>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31" name="Text Box 21">
          <a:extLst>
            <a:ext uri="{FF2B5EF4-FFF2-40B4-BE49-F238E27FC236}">
              <a16:creationId xmlns:a16="http://schemas.microsoft.com/office/drawing/2014/main" id="{FC25EFEE-3A9C-488F-ACB5-555CCF515028}"/>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32" name="Text Box 14">
          <a:extLst>
            <a:ext uri="{FF2B5EF4-FFF2-40B4-BE49-F238E27FC236}">
              <a16:creationId xmlns:a16="http://schemas.microsoft.com/office/drawing/2014/main" id="{E6F889BC-AFA0-4D7D-86EA-071EA5020219}"/>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33" name="Text Box 15">
          <a:extLst>
            <a:ext uri="{FF2B5EF4-FFF2-40B4-BE49-F238E27FC236}">
              <a16:creationId xmlns:a16="http://schemas.microsoft.com/office/drawing/2014/main" id="{21191B9C-88A0-4477-9253-3050EEB9BF5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34" name="Text Box 16">
          <a:extLst>
            <a:ext uri="{FF2B5EF4-FFF2-40B4-BE49-F238E27FC236}">
              <a16:creationId xmlns:a16="http://schemas.microsoft.com/office/drawing/2014/main" id="{899531E2-B07F-4410-BD05-A33918206835}"/>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35" name="Text Box 17">
          <a:extLst>
            <a:ext uri="{FF2B5EF4-FFF2-40B4-BE49-F238E27FC236}">
              <a16:creationId xmlns:a16="http://schemas.microsoft.com/office/drawing/2014/main" id="{44EAC065-D496-4F0F-8353-10ED125237EA}"/>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36" name="Text Box 18">
          <a:extLst>
            <a:ext uri="{FF2B5EF4-FFF2-40B4-BE49-F238E27FC236}">
              <a16:creationId xmlns:a16="http://schemas.microsoft.com/office/drawing/2014/main" id="{058B43DE-BE37-44CD-9EFE-B3E81D219EF9}"/>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37" name="Text Box 19">
          <a:extLst>
            <a:ext uri="{FF2B5EF4-FFF2-40B4-BE49-F238E27FC236}">
              <a16:creationId xmlns:a16="http://schemas.microsoft.com/office/drawing/2014/main" id="{552057CE-5481-4520-B3BC-9B5C461DBD0E}"/>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38" name="Text Box 20">
          <a:extLst>
            <a:ext uri="{FF2B5EF4-FFF2-40B4-BE49-F238E27FC236}">
              <a16:creationId xmlns:a16="http://schemas.microsoft.com/office/drawing/2014/main" id="{9E281911-3BAD-4D84-86A4-3AC28C825922}"/>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78</xdr:row>
      <xdr:rowOff>0</xdr:rowOff>
    </xdr:from>
    <xdr:ext cx="76200" cy="403222"/>
    <xdr:sp macro="" textlink="">
      <xdr:nvSpPr>
        <xdr:cNvPr id="4439" name="Text Box 21">
          <a:extLst>
            <a:ext uri="{FF2B5EF4-FFF2-40B4-BE49-F238E27FC236}">
              <a16:creationId xmlns:a16="http://schemas.microsoft.com/office/drawing/2014/main" id="{C1CAB70D-22B9-4ADA-A285-3125CA082F0B}"/>
            </a:ext>
          </a:extLst>
        </xdr:cNvPr>
        <xdr:cNvSpPr txBox="1">
          <a:spLocks noChangeArrowheads="1"/>
        </xdr:cNvSpPr>
      </xdr:nvSpPr>
      <xdr:spPr bwMode="auto">
        <a:xfrm>
          <a:off x="1504950" y="22278975"/>
          <a:ext cx="7620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6872"/>
    <xdr:sp macro="" textlink="">
      <xdr:nvSpPr>
        <xdr:cNvPr id="4440" name="TextBox 3">
          <a:extLst>
            <a:ext uri="{FF2B5EF4-FFF2-40B4-BE49-F238E27FC236}">
              <a16:creationId xmlns:a16="http://schemas.microsoft.com/office/drawing/2014/main" id="{6C236F61-DB28-450A-A5E5-CE78E23CA493}"/>
            </a:ext>
          </a:extLst>
        </xdr:cNvPr>
        <xdr:cNvSpPr txBox="1">
          <a:spLocks noChangeArrowheads="1"/>
        </xdr:cNvSpPr>
      </xdr:nvSpPr>
      <xdr:spPr bwMode="auto">
        <a:xfrm>
          <a:off x="2451100"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441" name="TextBox 3">
          <a:extLst>
            <a:ext uri="{FF2B5EF4-FFF2-40B4-BE49-F238E27FC236}">
              <a16:creationId xmlns:a16="http://schemas.microsoft.com/office/drawing/2014/main" id="{9F8158F5-7BB0-4C50-BA95-E992AA2F84D6}"/>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6872"/>
    <xdr:sp macro="" textlink="">
      <xdr:nvSpPr>
        <xdr:cNvPr id="4442" name="TextBox 3">
          <a:extLst>
            <a:ext uri="{FF2B5EF4-FFF2-40B4-BE49-F238E27FC236}">
              <a16:creationId xmlns:a16="http://schemas.microsoft.com/office/drawing/2014/main" id="{CD2CAD1E-6AA8-4F14-A3BF-8071115585C2}"/>
            </a:ext>
          </a:extLst>
        </xdr:cNvPr>
        <xdr:cNvSpPr txBox="1">
          <a:spLocks noChangeArrowheads="1"/>
        </xdr:cNvSpPr>
      </xdr:nvSpPr>
      <xdr:spPr bwMode="auto">
        <a:xfrm>
          <a:off x="2451100"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443" name="TextBox 3">
          <a:extLst>
            <a:ext uri="{FF2B5EF4-FFF2-40B4-BE49-F238E27FC236}">
              <a16:creationId xmlns:a16="http://schemas.microsoft.com/office/drawing/2014/main" id="{3DED668F-FAF3-4F4B-916C-3079191A46F9}"/>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7672"/>
    <xdr:sp macro="" textlink="">
      <xdr:nvSpPr>
        <xdr:cNvPr id="4444" name="TextBox 3">
          <a:extLst>
            <a:ext uri="{FF2B5EF4-FFF2-40B4-BE49-F238E27FC236}">
              <a16:creationId xmlns:a16="http://schemas.microsoft.com/office/drawing/2014/main" id="{D31095AE-6BC6-4610-84C1-B15CD4F6B9F2}"/>
            </a:ext>
          </a:extLst>
        </xdr:cNvPr>
        <xdr:cNvSpPr txBox="1">
          <a:spLocks noChangeArrowheads="1"/>
        </xdr:cNvSpPr>
      </xdr:nvSpPr>
      <xdr:spPr bwMode="auto">
        <a:xfrm>
          <a:off x="2451100" y="22278975"/>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4445" name="TextBox 3">
          <a:extLst>
            <a:ext uri="{FF2B5EF4-FFF2-40B4-BE49-F238E27FC236}">
              <a16:creationId xmlns:a16="http://schemas.microsoft.com/office/drawing/2014/main" id="{0FEAD7D7-C040-4EC3-AB7B-4D3D2FCC52C2}"/>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446" name="TextBox 3">
          <a:extLst>
            <a:ext uri="{FF2B5EF4-FFF2-40B4-BE49-F238E27FC236}">
              <a16:creationId xmlns:a16="http://schemas.microsoft.com/office/drawing/2014/main" id="{9D1F8FD3-CA22-4522-9E00-24C37076A915}"/>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447" name="TextBox 3">
          <a:extLst>
            <a:ext uri="{FF2B5EF4-FFF2-40B4-BE49-F238E27FC236}">
              <a16:creationId xmlns:a16="http://schemas.microsoft.com/office/drawing/2014/main" id="{955C6E9F-0CF8-4B71-A38F-BF02503D9D5D}"/>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15922"/>
    <xdr:sp macro="" textlink="">
      <xdr:nvSpPr>
        <xdr:cNvPr id="4448" name="TextBox 3">
          <a:extLst>
            <a:ext uri="{FF2B5EF4-FFF2-40B4-BE49-F238E27FC236}">
              <a16:creationId xmlns:a16="http://schemas.microsoft.com/office/drawing/2014/main" id="{210CB1A8-5146-436F-8323-486FF46503FB}"/>
            </a:ext>
          </a:extLst>
        </xdr:cNvPr>
        <xdr:cNvSpPr txBox="1">
          <a:spLocks noChangeArrowheads="1"/>
        </xdr:cNvSpPr>
      </xdr:nvSpPr>
      <xdr:spPr bwMode="auto">
        <a:xfrm>
          <a:off x="2451100"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15922"/>
    <xdr:sp macro="" textlink="">
      <xdr:nvSpPr>
        <xdr:cNvPr id="4449" name="TextBox 3">
          <a:extLst>
            <a:ext uri="{FF2B5EF4-FFF2-40B4-BE49-F238E27FC236}">
              <a16:creationId xmlns:a16="http://schemas.microsoft.com/office/drawing/2014/main" id="{DBEA314E-0D81-4137-9D27-3AA836DE14AB}"/>
            </a:ext>
          </a:extLst>
        </xdr:cNvPr>
        <xdr:cNvSpPr txBox="1">
          <a:spLocks noChangeArrowheads="1"/>
        </xdr:cNvSpPr>
      </xdr:nvSpPr>
      <xdr:spPr bwMode="auto">
        <a:xfrm>
          <a:off x="2451100"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4450" name="TextBox 3">
          <a:extLst>
            <a:ext uri="{FF2B5EF4-FFF2-40B4-BE49-F238E27FC236}">
              <a16:creationId xmlns:a16="http://schemas.microsoft.com/office/drawing/2014/main" id="{A46C6E0B-121A-468A-97F8-93E8564F1ACB}"/>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15922"/>
    <xdr:sp macro="" textlink="">
      <xdr:nvSpPr>
        <xdr:cNvPr id="4451" name="TextBox 3">
          <a:extLst>
            <a:ext uri="{FF2B5EF4-FFF2-40B4-BE49-F238E27FC236}">
              <a16:creationId xmlns:a16="http://schemas.microsoft.com/office/drawing/2014/main" id="{B84C8FF3-73AC-47EF-895F-243FE30168DB}"/>
            </a:ext>
          </a:extLst>
        </xdr:cNvPr>
        <xdr:cNvSpPr txBox="1">
          <a:spLocks noChangeArrowheads="1"/>
        </xdr:cNvSpPr>
      </xdr:nvSpPr>
      <xdr:spPr bwMode="auto">
        <a:xfrm>
          <a:off x="2451100"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4452" name="TextBox 3">
          <a:extLst>
            <a:ext uri="{FF2B5EF4-FFF2-40B4-BE49-F238E27FC236}">
              <a16:creationId xmlns:a16="http://schemas.microsoft.com/office/drawing/2014/main" id="{D2AB3594-B6D4-4728-A56E-E95ECA0FDB3D}"/>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453" name="TextBox 3">
          <a:extLst>
            <a:ext uri="{FF2B5EF4-FFF2-40B4-BE49-F238E27FC236}">
              <a16:creationId xmlns:a16="http://schemas.microsoft.com/office/drawing/2014/main" id="{A1DB5B49-F840-414D-8135-0B8C6AA663F7}"/>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7672"/>
    <xdr:sp macro="" textlink="">
      <xdr:nvSpPr>
        <xdr:cNvPr id="4454" name="TextBox 3">
          <a:extLst>
            <a:ext uri="{FF2B5EF4-FFF2-40B4-BE49-F238E27FC236}">
              <a16:creationId xmlns:a16="http://schemas.microsoft.com/office/drawing/2014/main" id="{9A752E40-5D62-4225-9645-08FEA02234AC}"/>
            </a:ext>
          </a:extLst>
        </xdr:cNvPr>
        <xdr:cNvSpPr txBox="1">
          <a:spLocks noChangeArrowheads="1"/>
        </xdr:cNvSpPr>
      </xdr:nvSpPr>
      <xdr:spPr bwMode="auto">
        <a:xfrm>
          <a:off x="2451100" y="22278975"/>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4455" name="TextBox 3">
          <a:extLst>
            <a:ext uri="{FF2B5EF4-FFF2-40B4-BE49-F238E27FC236}">
              <a16:creationId xmlns:a16="http://schemas.microsoft.com/office/drawing/2014/main" id="{8AFF4FA4-772B-47E1-956F-76CCEE6B7EDF}"/>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4456" name="TextBox 3">
          <a:extLst>
            <a:ext uri="{FF2B5EF4-FFF2-40B4-BE49-F238E27FC236}">
              <a16:creationId xmlns:a16="http://schemas.microsoft.com/office/drawing/2014/main" id="{B769EC45-A685-4B02-A16B-426A68B2F6EF}"/>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4457" name="TextBox 3">
          <a:extLst>
            <a:ext uri="{FF2B5EF4-FFF2-40B4-BE49-F238E27FC236}">
              <a16:creationId xmlns:a16="http://schemas.microsoft.com/office/drawing/2014/main" id="{32A542F7-E092-494D-B604-680B4DF68BBC}"/>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458" name="TextBox 3">
          <a:extLst>
            <a:ext uri="{FF2B5EF4-FFF2-40B4-BE49-F238E27FC236}">
              <a16:creationId xmlns:a16="http://schemas.microsoft.com/office/drawing/2014/main" id="{8DE0BD3D-3630-4015-A82E-AF627863999A}"/>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459" name="TextBox 3">
          <a:extLst>
            <a:ext uri="{FF2B5EF4-FFF2-40B4-BE49-F238E27FC236}">
              <a16:creationId xmlns:a16="http://schemas.microsoft.com/office/drawing/2014/main" id="{002B8B26-6043-442D-BD91-C1C4D85FE0B5}"/>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7672"/>
    <xdr:sp macro="" textlink="">
      <xdr:nvSpPr>
        <xdr:cNvPr id="4460" name="TextBox 3">
          <a:extLst>
            <a:ext uri="{FF2B5EF4-FFF2-40B4-BE49-F238E27FC236}">
              <a16:creationId xmlns:a16="http://schemas.microsoft.com/office/drawing/2014/main" id="{6665F9BA-95ED-4CB4-AC9E-E7C9E49D68E7}"/>
            </a:ext>
          </a:extLst>
        </xdr:cNvPr>
        <xdr:cNvSpPr txBox="1">
          <a:spLocks noChangeArrowheads="1"/>
        </xdr:cNvSpPr>
      </xdr:nvSpPr>
      <xdr:spPr bwMode="auto">
        <a:xfrm>
          <a:off x="2451100" y="22278975"/>
          <a:ext cx="0" cy="44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4461" name="TextBox 3">
          <a:extLst>
            <a:ext uri="{FF2B5EF4-FFF2-40B4-BE49-F238E27FC236}">
              <a16:creationId xmlns:a16="http://schemas.microsoft.com/office/drawing/2014/main" id="{D9493BA7-6FA8-41D9-AEF3-07E53AC9CDE0}"/>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462" name="TextBox 3">
          <a:extLst>
            <a:ext uri="{FF2B5EF4-FFF2-40B4-BE49-F238E27FC236}">
              <a16:creationId xmlns:a16="http://schemas.microsoft.com/office/drawing/2014/main" id="{37ED62A8-70AF-47FA-B543-5B60E792EC69}"/>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463" name="TextBox 3">
          <a:extLst>
            <a:ext uri="{FF2B5EF4-FFF2-40B4-BE49-F238E27FC236}">
              <a16:creationId xmlns:a16="http://schemas.microsoft.com/office/drawing/2014/main" id="{DE31C70C-3E40-413A-A605-6012882D7177}"/>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464" name="TextBox 3">
          <a:extLst>
            <a:ext uri="{FF2B5EF4-FFF2-40B4-BE49-F238E27FC236}">
              <a16:creationId xmlns:a16="http://schemas.microsoft.com/office/drawing/2014/main" id="{DFAAF59B-55A0-4BAC-8B9A-E4919507DCDD}"/>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465" name="TextBox 3">
          <a:extLst>
            <a:ext uri="{FF2B5EF4-FFF2-40B4-BE49-F238E27FC236}">
              <a16:creationId xmlns:a16="http://schemas.microsoft.com/office/drawing/2014/main" id="{BC5BF082-D715-4EA8-918D-E46E460B51D8}"/>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54022"/>
    <xdr:sp macro="" textlink="">
      <xdr:nvSpPr>
        <xdr:cNvPr id="4466" name="TextBox 3">
          <a:extLst>
            <a:ext uri="{FF2B5EF4-FFF2-40B4-BE49-F238E27FC236}">
              <a16:creationId xmlns:a16="http://schemas.microsoft.com/office/drawing/2014/main" id="{3473702B-E079-4034-9DF7-EE6B90C0AD0C}"/>
            </a:ext>
          </a:extLst>
        </xdr:cNvPr>
        <xdr:cNvSpPr txBox="1">
          <a:spLocks noChangeArrowheads="1"/>
        </xdr:cNvSpPr>
      </xdr:nvSpPr>
      <xdr:spPr bwMode="auto">
        <a:xfrm>
          <a:off x="2451100" y="22278975"/>
          <a:ext cx="0" cy="454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4467" name="TextBox 3">
          <a:extLst>
            <a:ext uri="{FF2B5EF4-FFF2-40B4-BE49-F238E27FC236}">
              <a16:creationId xmlns:a16="http://schemas.microsoft.com/office/drawing/2014/main" id="{59E3F1C1-E3E6-4131-A661-E5442225F601}"/>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4468" name="TextBox 3">
          <a:extLst>
            <a:ext uri="{FF2B5EF4-FFF2-40B4-BE49-F238E27FC236}">
              <a16:creationId xmlns:a16="http://schemas.microsoft.com/office/drawing/2014/main" id="{B058794C-AC7C-44C4-9641-4639075B00EC}"/>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34972"/>
    <xdr:sp macro="" textlink="">
      <xdr:nvSpPr>
        <xdr:cNvPr id="4469" name="TextBox 3">
          <a:extLst>
            <a:ext uri="{FF2B5EF4-FFF2-40B4-BE49-F238E27FC236}">
              <a16:creationId xmlns:a16="http://schemas.microsoft.com/office/drawing/2014/main" id="{30952AE1-F635-4F6E-BAB7-15C6EFCBF9D2}"/>
            </a:ext>
          </a:extLst>
        </xdr:cNvPr>
        <xdr:cNvSpPr txBox="1">
          <a:spLocks noChangeArrowheads="1"/>
        </xdr:cNvSpPr>
      </xdr:nvSpPr>
      <xdr:spPr bwMode="auto">
        <a:xfrm>
          <a:off x="2451100" y="22278975"/>
          <a:ext cx="0" cy="434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8622"/>
    <xdr:sp macro="" textlink="">
      <xdr:nvSpPr>
        <xdr:cNvPr id="4470" name="TextBox 3">
          <a:extLst>
            <a:ext uri="{FF2B5EF4-FFF2-40B4-BE49-F238E27FC236}">
              <a16:creationId xmlns:a16="http://schemas.microsoft.com/office/drawing/2014/main" id="{74A1AD3A-D82D-492E-B8F4-EB43BB68585C}"/>
            </a:ext>
          </a:extLst>
        </xdr:cNvPr>
        <xdr:cNvSpPr txBox="1">
          <a:spLocks noChangeArrowheads="1"/>
        </xdr:cNvSpPr>
      </xdr:nvSpPr>
      <xdr:spPr bwMode="auto">
        <a:xfrm>
          <a:off x="2451100" y="22278975"/>
          <a:ext cx="0" cy="42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6872"/>
    <xdr:sp macro="" textlink="">
      <xdr:nvSpPr>
        <xdr:cNvPr id="4471" name="TextBox 3">
          <a:extLst>
            <a:ext uri="{FF2B5EF4-FFF2-40B4-BE49-F238E27FC236}">
              <a16:creationId xmlns:a16="http://schemas.microsoft.com/office/drawing/2014/main" id="{0F1E2115-952F-499C-9478-087070E38379}"/>
            </a:ext>
          </a:extLst>
        </xdr:cNvPr>
        <xdr:cNvSpPr txBox="1">
          <a:spLocks noChangeArrowheads="1"/>
        </xdr:cNvSpPr>
      </xdr:nvSpPr>
      <xdr:spPr bwMode="auto">
        <a:xfrm>
          <a:off x="2451100"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15922"/>
    <xdr:sp macro="" textlink="">
      <xdr:nvSpPr>
        <xdr:cNvPr id="4472" name="TextBox 3">
          <a:extLst>
            <a:ext uri="{FF2B5EF4-FFF2-40B4-BE49-F238E27FC236}">
              <a16:creationId xmlns:a16="http://schemas.microsoft.com/office/drawing/2014/main" id="{10E4F4EF-C9B3-436B-8038-7E3B10373D87}"/>
            </a:ext>
          </a:extLst>
        </xdr:cNvPr>
        <xdr:cNvSpPr txBox="1">
          <a:spLocks noChangeArrowheads="1"/>
        </xdr:cNvSpPr>
      </xdr:nvSpPr>
      <xdr:spPr bwMode="auto">
        <a:xfrm>
          <a:off x="2451100" y="22278975"/>
          <a:ext cx="0" cy="415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6872"/>
    <xdr:sp macro="" textlink="">
      <xdr:nvSpPr>
        <xdr:cNvPr id="4473" name="TextBox 3">
          <a:extLst>
            <a:ext uri="{FF2B5EF4-FFF2-40B4-BE49-F238E27FC236}">
              <a16:creationId xmlns:a16="http://schemas.microsoft.com/office/drawing/2014/main" id="{3E939859-6806-4AC1-9E06-997F8045D4C0}"/>
            </a:ext>
          </a:extLst>
        </xdr:cNvPr>
        <xdr:cNvSpPr txBox="1">
          <a:spLocks noChangeArrowheads="1"/>
        </xdr:cNvSpPr>
      </xdr:nvSpPr>
      <xdr:spPr bwMode="auto">
        <a:xfrm>
          <a:off x="2451100" y="22278975"/>
          <a:ext cx="0" cy="396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474" name="TextBox 3">
          <a:extLst>
            <a:ext uri="{FF2B5EF4-FFF2-40B4-BE49-F238E27FC236}">
              <a16:creationId xmlns:a16="http://schemas.microsoft.com/office/drawing/2014/main" id="{D617CD3E-C9FC-45A1-A65A-B799D02ACAF1}"/>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4475" name="TextBox 3">
          <a:extLst>
            <a:ext uri="{FF2B5EF4-FFF2-40B4-BE49-F238E27FC236}">
              <a16:creationId xmlns:a16="http://schemas.microsoft.com/office/drawing/2014/main" id="{4EB92ADE-52E4-4896-A257-93BCB12F181F}"/>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476" name="TextBox 3">
          <a:extLst>
            <a:ext uri="{FF2B5EF4-FFF2-40B4-BE49-F238E27FC236}">
              <a16:creationId xmlns:a16="http://schemas.microsoft.com/office/drawing/2014/main" id="{E56801A5-1C16-463F-8DE5-48D33CEA50F9}"/>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477" name="TextBox 3">
          <a:extLst>
            <a:ext uri="{FF2B5EF4-FFF2-40B4-BE49-F238E27FC236}">
              <a16:creationId xmlns:a16="http://schemas.microsoft.com/office/drawing/2014/main" id="{D6744247-31E1-496A-B4B6-370C72876376}"/>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4478" name="TextBox 3">
          <a:extLst>
            <a:ext uri="{FF2B5EF4-FFF2-40B4-BE49-F238E27FC236}">
              <a16:creationId xmlns:a16="http://schemas.microsoft.com/office/drawing/2014/main" id="{4EBE70D9-EEDF-40B6-A2FA-E794CB807EBE}"/>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4479" name="TextBox 3">
          <a:extLst>
            <a:ext uri="{FF2B5EF4-FFF2-40B4-BE49-F238E27FC236}">
              <a16:creationId xmlns:a16="http://schemas.microsoft.com/office/drawing/2014/main" id="{5138E163-A01C-4995-885C-468F87DA553D}"/>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480" name="TextBox 3">
          <a:extLst>
            <a:ext uri="{FF2B5EF4-FFF2-40B4-BE49-F238E27FC236}">
              <a16:creationId xmlns:a16="http://schemas.microsoft.com/office/drawing/2014/main" id="{C38EE4F7-EA05-450C-A630-B418F07DA0E5}"/>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481" name="TextBox 3">
          <a:extLst>
            <a:ext uri="{FF2B5EF4-FFF2-40B4-BE49-F238E27FC236}">
              <a16:creationId xmlns:a16="http://schemas.microsoft.com/office/drawing/2014/main" id="{26C1C2B0-07EC-43F2-A068-F1A190AA7FA3}"/>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482" name="TextBox 3">
          <a:extLst>
            <a:ext uri="{FF2B5EF4-FFF2-40B4-BE49-F238E27FC236}">
              <a16:creationId xmlns:a16="http://schemas.microsoft.com/office/drawing/2014/main" id="{DCEF293D-22E1-4EDB-A426-36BF939F7F52}"/>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483" name="TextBox 3">
          <a:extLst>
            <a:ext uri="{FF2B5EF4-FFF2-40B4-BE49-F238E27FC236}">
              <a16:creationId xmlns:a16="http://schemas.microsoft.com/office/drawing/2014/main" id="{F40388AC-48E2-4786-8A95-A970DA680E9D}"/>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484" name="TextBox 3">
          <a:extLst>
            <a:ext uri="{FF2B5EF4-FFF2-40B4-BE49-F238E27FC236}">
              <a16:creationId xmlns:a16="http://schemas.microsoft.com/office/drawing/2014/main" id="{E8C735C3-4EDA-451F-A832-723361889F7E}"/>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485" name="TextBox 3">
          <a:extLst>
            <a:ext uri="{FF2B5EF4-FFF2-40B4-BE49-F238E27FC236}">
              <a16:creationId xmlns:a16="http://schemas.microsoft.com/office/drawing/2014/main" id="{D9A8A626-E1E4-481A-BB87-4C2DDC47A960}"/>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486" name="TextBox 3">
          <a:extLst>
            <a:ext uri="{FF2B5EF4-FFF2-40B4-BE49-F238E27FC236}">
              <a16:creationId xmlns:a16="http://schemas.microsoft.com/office/drawing/2014/main" id="{85FD3B2C-7C2B-4AA4-AD0D-0486C4352B82}"/>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4487" name="TextBox 3">
          <a:extLst>
            <a:ext uri="{FF2B5EF4-FFF2-40B4-BE49-F238E27FC236}">
              <a16:creationId xmlns:a16="http://schemas.microsoft.com/office/drawing/2014/main" id="{D1CCA997-889C-4E29-BBE4-D064F3128B51}"/>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488" name="TextBox 3">
          <a:extLst>
            <a:ext uri="{FF2B5EF4-FFF2-40B4-BE49-F238E27FC236}">
              <a16:creationId xmlns:a16="http://schemas.microsoft.com/office/drawing/2014/main" id="{A10D9FF0-394E-449C-95E6-5F41D9DEFEA0}"/>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489" name="TextBox 3">
          <a:extLst>
            <a:ext uri="{FF2B5EF4-FFF2-40B4-BE49-F238E27FC236}">
              <a16:creationId xmlns:a16="http://schemas.microsoft.com/office/drawing/2014/main" id="{BF540646-BD0D-4E32-87A1-93D50399BCF3}"/>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490" name="TextBox 3">
          <a:extLst>
            <a:ext uri="{FF2B5EF4-FFF2-40B4-BE49-F238E27FC236}">
              <a16:creationId xmlns:a16="http://schemas.microsoft.com/office/drawing/2014/main" id="{5BD375CA-D4EE-4549-AE44-42C307E43F7B}"/>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491" name="TextBox 3">
          <a:extLst>
            <a:ext uri="{FF2B5EF4-FFF2-40B4-BE49-F238E27FC236}">
              <a16:creationId xmlns:a16="http://schemas.microsoft.com/office/drawing/2014/main" id="{675618CA-5C3C-49B9-BA35-5B9B9C41E840}"/>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492" name="TextBox 3">
          <a:extLst>
            <a:ext uri="{FF2B5EF4-FFF2-40B4-BE49-F238E27FC236}">
              <a16:creationId xmlns:a16="http://schemas.microsoft.com/office/drawing/2014/main" id="{C064FF04-182D-4F81-93C3-BDC936F61F95}"/>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493" name="TextBox 3">
          <a:extLst>
            <a:ext uri="{FF2B5EF4-FFF2-40B4-BE49-F238E27FC236}">
              <a16:creationId xmlns:a16="http://schemas.microsoft.com/office/drawing/2014/main" id="{56A8D980-6AA8-474B-AB42-C131C975EF8A}"/>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494" name="TextBox 3">
          <a:extLst>
            <a:ext uri="{FF2B5EF4-FFF2-40B4-BE49-F238E27FC236}">
              <a16:creationId xmlns:a16="http://schemas.microsoft.com/office/drawing/2014/main" id="{88C7D928-C73E-4E3F-AC00-1C002E07D506}"/>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495" name="TextBox 3">
          <a:extLst>
            <a:ext uri="{FF2B5EF4-FFF2-40B4-BE49-F238E27FC236}">
              <a16:creationId xmlns:a16="http://schemas.microsoft.com/office/drawing/2014/main" id="{EF0D08A0-5546-4B33-A293-D39950943FB9}"/>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496" name="TextBox 3">
          <a:extLst>
            <a:ext uri="{FF2B5EF4-FFF2-40B4-BE49-F238E27FC236}">
              <a16:creationId xmlns:a16="http://schemas.microsoft.com/office/drawing/2014/main" id="{4AAF285A-44A2-489D-BD7B-87D7446D888D}"/>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4497" name="TextBox 3">
          <a:extLst>
            <a:ext uri="{FF2B5EF4-FFF2-40B4-BE49-F238E27FC236}">
              <a16:creationId xmlns:a16="http://schemas.microsoft.com/office/drawing/2014/main" id="{599910DE-8F6C-43B1-A934-F002A2603403}"/>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4498" name="TextBox 3">
          <a:extLst>
            <a:ext uri="{FF2B5EF4-FFF2-40B4-BE49-F238E27FC236}">
              <a16:creationId xmlns:a16="http://schemas.microsoft.com/office/drawing/2014/main" id="{7D32793F-FA14-44C0-B384-82D8748BA905}"/>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499" name="TextBox 3">
          <a:extLst>
            <a:ext uri="{FF2B5EF4-FFF2-40B4-BE49-F238E27FC236}">
              <a16:creationId xmlns:a16="http://schemas.microsoft.com/office/drawing/2014/main" id="{8BBCCF3A-9178-4351-A71F-70E38211F8A0}"/>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500" name="TextBox 3">
          <a:extLst>
            <a:ext uri="{FF2B5EF4-FFF2-40B4-BE49-F238E27FC236}">
              <a16:creationId xmlns:a16="http://schemas.microsoft.com/office/drawing/2014/main" id="{68BC38B5-053B-4D98-9674-4510D114193F}"/>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501" name="TextBox 3">
          <a:extLst>
            <a:ext uri="{FF2B5EF4-FFF2-40B4-BE49-F238E27FC236}">
              <a16:creationId xmlns:a16="http://schemas.microsoft.com/office/drawing/2014/main" id="{925DF092-72B3-4C51-AE0D-5465423927C1}"/>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502" name="TextBox 3">
          <a:extLst>
            <a:ext uri="{FF2B5EF4-FFF2-40B4-BE49-F238E27FC236}">
              <a16:creationId xmlns:a16="http://schemas.microsoft.com/office/drawing/2014/main" id="{3C3A1199-9824-4212-9B4F-32E3F3AE5AF3}"/>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60372"/>
    <xdr:sp macro="" textlink="">
      <xdr:nvSpPr>
        <xdr:cNvPr id="4503" name="TextBox 3">
          <a:extLst>
            <a:ext uri="{FF2B5EF4-FFF2-40B4-BE49-F238E27FC236}">
              <a16:creationId xmlns:a16="http://schemas.microsoft.com/office/drawing/2014/main" id="{72FC4F67-3AB0-411D-B2F6-8AD0E2CEB01F}"/>
            </a:ext>
          </a:extLst>
        </xdr:cNvPr>
        <xdr:cNvSpPr txBox="1">
          <a:spLocks noChangeArrowheads="1"/>
        </xdr:cNvSpPr>
      </xdr:nvSpPr>
      <xdr:spPr bwMode="auto">
        <a:xfrm>
          <a:off x="2451100"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504" name="TextBox 3">
          <a:extLst>
            <a:ext uri="{FF2B5EF4-FFF2-40B4-BE49-F238E27FC236}">
              <a16:creationId xmlns:a16="http://schemas.microsoft.com/office/drawing/2014/main" id="{8C624C7D-7FBC-42B0-BF07-14F12BF42A89}"/>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60372"/>
    <xdr:sp macro="" textlink="">
      <xdr:nvSpPr>
        <xdr:cNvPr id="4505" name="TextBox 3">
          <a:extLst>
            <a:ext uri="{FF2B5EF4-FFF2-40B4-BE49-F238E27FC236}">
              <a16:creationId xmlns:a16="http://schemas.microsoft.com/office/drawing/2014/main" id="{CDA820E2-02D9-4AD6-AF11-7884A2747609}"/>
            </a:ext>
          </a:extLst>
        </xdr:cNvPr>
        <xdr:cNvSpPr txBox="1">
          <a:spLocks noChangeArrowheads="1"/>
        </xdr:cNvSpPr>
      </xdr:nvSpPr>
      <xdr:spPr bwMode="auto">
        <a:xfrm>
          <a:off x="2451100"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4506" name="TextBox 3">
          <a:extLst>
            <a:ext uri="{FF2B5EF4-FFF2-40B4-BE49-F238E27FC236}">
              <a16:creationId xmlns:a16="http://schemas.microsoft.com/office/drawing/2014/main" id="{C22CB961-9187-41CC-9313-11ACC046B61F}"/>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507" name="TextBox 3">
          <a:extLst>
            <a:ext uri="{FF2B5EF4-FFF2-40B4-BE49-F238E27FC236}">
              <a16:creationId xmlns:a16="http://schemas.microsoft.com/office/drawing/2014/main" id="{9E1891BE-3387-40BB-9525-D19F05E2C9A6}"/>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91390"/>
    <xdr:sp macro="" textlink="">
      <xdr:nvSpPr>
        <xdr:cNvPr id="4508" name="TextBox 3">
          <a:extLst>
            <a:ext uri="{FF2B5EF4-FFF2-40B4-BE49-F238E27FC236}">
              <a16:creationId xmlns:a16="http://schemas.microsoft.com/office/drawing/2014/main" id="{F023A8AF-78F4-4A4A-82B1-06DB7AEF1750}"/>
            </a:ext>
          </a:extLst>
        </xdr:cNvPr>
        <xdr:cNvSpPr txBox="1">
          <a:spLocks noChangeArrowheads="1"/>
        </xdr:cNvSpPr>
      </xdr:nvSpPr>
      <xdr:spPr bwMode="auto">
        <a:xfrm>
          <a:off x="2451100" y="22278975"/>
          <a:ext cx="0" cy="49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509" name="TextBox 3">
          <a:extLst>
            <a:ext uri="{FF2B5EF4-FFF2-40B4-BE49-F238E27FC236}">
              <a16:creationId xmlns:a16="http://schemas.microsoft.com/office/drawing/2014/main" id="{8494137E-8273-4320-ACC5-C978C6DACE77}"/>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510" name="TextBox 3">
          <a:extLst>
            <a:ext uri="{FF2B5EF4-FFF2-40B4-BE49-F238E27FC236}">
              <a16:creationId xmlns:a16="http://schemas.microsoft.com/office/drawing/2014/main" id="{557EFFAE-3B91-4B96-9B92-4B2EA9866A40}"/>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511" name="TextBox 3">
          <a:extLst>
            <a:ext uri="{FF2B5EF4-FFF2-40B4-BE49-F238E27FC236}">
              <a16:creationId xmlns:a16="http://schemas.microsoft.com/office/drawing/2014/main" id="{1F076347-F36A-407A-B09B-D620DCB327AC}"/>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4512" name="TextBox 3">
          <a:extLst>
            <a:ext uri="{FF2B5EF4-FFF2-40B4-BE49-F238E27FC236}">
              <a16:creationId xmlns:a16="http://schemas.microsoft.com/office/drawing/2014/main" id="{36F3F482-59F3-4E18-BB64-0E587E04732D}"/>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513" name="TextBox 3">
          <a:extLst>
            <a:ext uri="{FF2B5EF4-FFF2-40B4-BE49-F238E27FC236}">
              <a16:creationId xmlns:a16="http://schemas.microsoft.com/office/drawing/2014/main" id="{093FC3C4-46F7-424A-98B5-626C245C4CCF}"/>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514" name="TextBox 3">
          <a:extLst>
            <a:ext uri="{FF2B5EF4-FFF2-40B4-BE49-F238E27FC236}">
              <a16:creationId xmlns:a16="http://schemas.microsoft.com/office/drawing/2014/main" id="{E1F2436B-B598-48E9-97E3-8510F85FB5BE}"/>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84172"/>
    <xdr:sp macro="" textlink="">
      <xdr:nvSpPr>
        <xdr:cNvPr id="4515" name="TextBox 3">
          <a:extLst>
            <a:ext uri="{FF2B5EF4-FFF2-40B4-BE49-F238E27FC236}">
              <a16:creationId xmlns:a16="http://schemas.microsoft.com/office/drawing/2014/main" id="{80ABAD61-7EFA-4362-BC31-7DA689E283D5}"/>
            </a:ext>
          </a:extLst>
        </xdr:cNvPr>
        <xdr:cNvSpPr txBox="1">
          <a:spLocks noChangeArrowheads="1"/>
        </xdr:cNvSpPr>
      </xdr:nvSpPr>
      <xdr:spPr bwMode="auto">
        <a:xfrm>
          <a:off x="2451100" y="22278975"/>
          <a:ext cx="0" cy="384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516" name="TextBox 3">
          <a:extLst>
            <a:ext uri="{FF2B5EF4-FFF2-40B4-BE49-F238E27FC236}">
              <a16:creationId xmlns:a16="http://schemas.microsoft.com/office/drawing/2014/main" id="{AE7C9029-D1EB-4C13-AFD1-9EF30A0C0B1A}"/>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517" name="TextBox 3">
          <a:extLst>
            <a:ext uri="{FF2B5EF4-FFF2-40B4-BE49-F238E27FC236}">
              <a16:creationId xmlns:a16="http://schemas.microsoft.com/office/drawing/2014/main" id="{DC96E856-D842-40FE-B778-6B12A5C35C3A}"/>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518" name="TextBox 3">
          <a:extLst>
            <a:ext uri="{FF2B5EF4-FFF2-40B4-BE49-F238E27FC236}">
              <a16:creationId xmlns:a16="http://schemas.microsoft.com/office/drawing/2014/main" id="{884E1B0B-9CA3-4AB4-AC19-8EFEBF3030B4}"/>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519" name="TextBox 3">
          <a:extLst>
            <a:ext uri="{FF2B5EF4-FFF2-40B4-BE49-F238E27FC236}">
              <a16:creationId xmlns:a16="http://schemas.microsoft.com/office/drawing/2014/main" id="{EA7C94F2-8ACF-4B2E-8E79-8AD284584662}"/>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390522"/>
    <xdr:sp macro="" textlink="">
      <xdr:nvSpPr>
        <xdr:cNvPr id="4520" name="TextBox 3">
          <a:extLst>
            <a:ext uri="{FF2B5EF4-FFF2-40B4-BE49-F238E27FC236}">
              <a16:creationId xmlns:a16="http://schemas.microsoft.com/office/drawing/2014/main" id="{66FB14BA-1195-4967-B52C-EA760808C452}"/>
            </a:ext>
          </a:extLst>
        </xdr:cNvPr>
        <xdr:cNvSpPr txBox="1">
          <a:spLocks noChangeArrowheads="1"/>
        </xdr:cNvSpPr>
      </xdr:nvSpPr>
      <xdr:spPr bwMode="auto">
        <a:xfrm>
          <a:off x="2451100" y="22278975"/>
          <a:ext cx="0" cy="390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521" name="TextBox 3">
          <a:extLst>
            <a:ext uri="{FF2B5EF4-FFF2-40B4-BE49-F238E27FC236}">
              <a16:creationId xmlns:a16="http://schemas.microsoft.com/office/drawing/2014/main" id="{D748267B-FB70-47D0-818D-ECAE87F03F7D}"/>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41322"/>
    <xdr:sp macro="" textlink="">
      <xdr:nvSpPr>
        <xdr:cNvPr id="4522" name="TextBox 3">
          <a:extLst>
            <a:ext uri="{FF2B5EF4-FFF2-40B4-BE49-F238E27FC236}">
              <a16:creationId xmlns:a16="http://schemas.microsoft.com/office/drawing/2014/main" id="{19377E83-2E8D-4883-995F-BF06814792F7}"/>
            </a:ext>
          </a:extLst>
        </xdr:cNvPr>
        <xdr:cNvSpPr txBox="1">
          <a:spLocks noChangeArrowheads="1"/>
        </xdr:cNvSpPr>
      </xdr:nvSpPr>
      <xdr:spPr bwMode="auto">
        <a:xfrm>
          <a:off x="2451100" y="22278975"/>
          <a:ext cx="0" cy="4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22272"/>
    <xdr:sp macro="" textlink="">
      <xdr:nvSpPr>
        <xdr:cNvPr id="4523" name="TextBox 3">
          <a:extLst>
            <a:ext uri="{FF2B5EF4-FFF2-40B4-BE49-F238E27FC236}">
              <a16:creationId xmlns:a16="http://schemas.microsoft.com/office/drawing/2014/main" id="{A79278E6-73C9-4982-B414-4893039A2260}"/>
            </a:ext>
          </a:extLst>
        </xdr:cNvPr>
        <xdr:cNvSpPr txBox="1">
          <a:spLocks noChangeArrowheads="1"/>
        </xdr:cNvSpPr>
      </xdr:nvSpPr>
      <xdr:spPr bwMode="auto">
        <a:xfrm>
          <a:off x="2451100" y="22278975"/>
          <a:ext cx="0" cy="422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524" name="TextBox 3">
          <a:extLst>
            <a:ext uri="{FF2B5EF4-FFF2-40B4-BE49-F238E27FC236}">
              <a16:creationId xmlns:a16="http://schemas.microsoft.com/office/drawing/2014/main" id="{2C194303-02ED-45F1-ACC8-6CDD69763539}"/>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3222"/>
    <xdr:sp macro="" textlink="">
      <xdr:nvSpPr>
        <xdr:cNvPr id="4525" name="TextBox 3">
          <a:extLst>
            <a:ext uri="{FF2B5EF4-FFF2-40B4-BE49-F238E27FC236}">
              <a16:creationId xmlns:a16="http://schemas.microsoft.com/office/drawing/2014/main" id="{286C400C-45ED-4ECD-9C16-20C7C99AF3AB}"/>
            </a:ext>
          </a:extLst>
        </xdr:cNvPr>
        <xdr:cNvSpPr txBox="1">
          <a:spLocks noChangeArrowheads="1"/>
        </xdr:cNvSpPr>
      </xdr:nvSpPr>
      <xdr:spPr bwMode="auto">
        <a:xfrm>
          <a:off x="2451100" y="22278975"/>
          <a:ext cx="0" cy="403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09572"/>
    <xdr:sp macro="" textlink="">
      <xdr:nvSpPr>
        <xdr:cNvPr id="4526" name="TextBox 3">
          <a:extLst>
            <a:ext uri="{FF2B5EF4-FFF2-40B4-BE49-F238E27FC236}">
              <a16:creationId xmlns:a16="http://schemas.microsoft.com/office/drawing/2014/main" id="{2376462A-96F8-4925-BAAB-5219BAA3BD84}"/>
            </a:ext>
          </a:extLst>
        </xdr:cNvPr>
        <xdr:cNvSpPr txBox="1">
          <a:spLocks noChangeArrowheads="1"/>
        </xdr:cNvSpPr>
      </xdr:nvSpPr>
      <xdr:spPr bwMode="auto">
        <a:xfrm>
          <a:off x="2451100" y="22278975"/>
          <a:ext cx="0" cy="40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527" name="TextBox 3">
          <a:extLst>
            <a:ext uri="{FF2B5EF4-FFF2-40B4-BE49-F238E27FC236}">
              <a16:creationId xmlns:a16="http://schemas.microsoft.com/office/drawing/2014/main" id="{36723AD4-B86B-4A4F-BA45-0F66DEF02ECD}"/>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60372"/>
    <xdr:sp macro="" textlink="">
      <xdr:nvSpPr>
        <xdr:cNvPr id="4528" name="TextBox 3">
          <a:extLst>
            <a:ext uri="{FF2B5EF4-FFF2-40B4-BE49-F238E27FC236}">
              <a16:creationId xmlns:a16="http://schemas.microsoft.com/office/drawing/2014/main" id="{3B86F06B-9259-41C2-949F-96E56DD0FFE1}"/>
            </a:ext>
          </a:extLst>
        </xdr:cNvPr>
        <xdr:cNvSpPr txBox="1">
          <a:spLocks noChangeArrowheads="1"/>
        </xdr:cNvSpPr>
      </xdr:nvSpPr>
      <xdr:spPr bwMode="auto">
        <a:xfrm>
          <a:off x="2451100"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85040"/>
    <xdr:sp macro="" textlink="">
      <xdr:nvSpPr>
        <xdr:cNvPr id="4529" name="TextBox 3">
          <a:extLst>
            <a:ext uri="{FF2B5EF4-FFF2-40B4-BE49-F238E27FC236}">
              <a16:creationId xmlns:a16="http://schemas.microsoft.com/office/drawing/2014/main" id="{7FD12328-E2CD-440A-8ED1-53A5CF68B74F}"/>
            </a:ext>
          </a:extLst>
        </xdr:cNvPr>
        <xdr:cNvSpPr txBox="1">
          <a:spLocks noChangeArrowheads="1"/>
        </xdr:cNvSpPr>
      </xdr:nvSpPr>
      <xdr:spPr bwMode="auto">
        <a:xfrm>
          <a:off x="2451100" y="22278975"/>
          <a:ext cx="0" cy="48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1689100</xdr:colOff>
      <xdr:row>78</xdr:row>
      <xdr:rowOff>0</xdr:rowOff>
    </xdr:from>
    <xdr:ext cx="0" cy="460372"/>
    <xdr:sp macro="" textlink="">
      <xdr:nvSpPr>
        <xdr:cNvPr id="4530" name="TextBox 3">
          <a:extLst>
            <a:ext uri="{FF2B5EF4-FFF2-40B4-BE49-F238E27FC236}">
              <a16:creationId xmlns:a16="http://schemas.microsoft.com/office/drawing/2014/main" id="{AD328D0D-FAB0-4CD8-9BCF-D21384F6D3AB}"/>
            </a:ext>
          </a:extLst>
        </xdr:cNvPr>
        <xdr:cNvSpPr txBox="1">
          <a:spLocks noChangeArrowheads="1"/>
        </xdr:cNvSpPr>
      </xdr:nvSpPr>
      <xdr:spPr bwMode="auto">
        <a:xfrm>
          <a:off x="2451100" y="22278975"/>
          <a:ext cx="0" cy="460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1685925</xdr:colOff>
      <xdr:row>19</xdr:row>
      <xdr:rowOff>0</xdr:rowOff>
    </xdr:from>
    <xdr:ext cx="0" cy="353611"/>
    <xdr:sp macro="" textlink="">
      <xdr:nvSpPr>
        <xdr:cNvPr id="647" name="TextBox 3">
          <a:extLst>
            <a:ext uri="{FF2B5EF4-FFF2-40B4-BE49-F238E27FC236}">
              <a16:creationId xmlns:a16="http://schemas.microsoft.com/office/drawing/2014/main" id="{A1C65E4E-C7AB-4389-9BCA-823D0616A9E4}"/>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648" name="TextBox 3">
          <a:extLst>
            <a:ext uri="{FF2B5EF4-FFF2-40B4-BE49-F238E27FC236}">
              <a16:creationId xmlns:a16="http://schemas.microsoft.com/office/drawing/2014/main" id="{B34C255F-B049-485E-9135-EB3E8FCEAFC2}"/>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649" name="TextBox 3">
          <a:extLst>
            <a:ext uri="{FF2B5EF4-FFF2-40B4-BE49-F238E27FC236}">
              <a16:creationId xmlns:a16="http://schemas.microsoft.com/office/drawing/2014/main" id="{8B2DE487-CD6E-4CCF-8266-726ECCA82A3B}"/>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650" name="TextBox 3">
          <a:extLst>
            <a:ext uri="{FF2B5EF4-FFF2-40B4-BE49-F238E27FC236}">
              <a16:creationId xmlns:a16="http://schemas.microsoft.com/office/drawing/2014/main" id="{3D79907C-810C-4560-B334-9B69189DA9CD}"/>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651" name="TextBox 3">
          <a:extLst>
            <a:ext uri="{FF2B5EF4-FFF2-40B4-BE49-F238E27FC236}">
              <a16:creationId xmlns:a16="http://schemas.microsoft.com/office/drawing/2014/main" id="{121A9B40-6D08-4F4A-A387-94A3E8B76E70}"/>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652" name="TextBox 3">
          <a:extLst>
            <a:ext uri="{FF2B5EF4-FFF2-40B4-BE49-F238E27FC236}">
              <a16:creationId xmlns:a16="http://schemas.microsoft.com/office/drawing/2014/main" id="{66D97DEB-F1F7-4548-AAB6-E673CA901204}"/>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653" name="TextBox 3">
          <a:extLst>
            <a:ext uri="{FF2B5EF4-FFF2-40B4-BE49-F238E27FC236}">
              <a16:creationId xmlns:a16="http://schemas.microsoft.com/office/drawing/2014/main" id="{B0861C14-2541-4965-BE70-36FB5E50FAE0}"/>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654" name="TextBox 3">
          <a:extLst>
            <a:ext uri="{FF2B5EF4-FFF2-40B4-BE49-F238E27FC236}">
              <a16:creationId xmlns:a16="http://schemas.microsoft.com/office/drawing/2014/main" id="{A1C0496C-20B9-432D-9498-1E5E465B4D11}"/>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5308"/>
    <xdr:sp macro="" textlink="">
      <xdr:nvSpPr>
        <xdr:cNvPr id="655" name="TextBox 3">
          <a:extLst>
            <a:ext uri="{FF2B5EF4-FFF2-40B4-BE49-F238E27FC236}">
              <a16:creationId xmlns:a16="http://schemas.microsoft.com/office/drawing/2014/main" id="{055E5625-EEEF-4CF2-9AD0-C78CD20F950A}"/>
            </a:ext>
          </a:extLst>
        </xdr:cNvPr>
        <xdr:cNvSpPr txBox="1">
          <a:spLocks noChangeArrowheads="1"/>
        </xdr:cNvSpPr>
      </xdr:nvSpPr>
      <xdr:spPr bwMode="auto">
        <a:xfrm>
          <a:off x="2438400" y="5324475"/>
          <a:ext cx="0" cy="33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4086"/>
    <xdr:sp macro="" textlink="">
      <xdr:nvSpPr>
        <xdr:cNvPr id="656" name="TextBox 3">
          <a:extLst>
            <a:ext uri="{FF2B5EF4-FFF2-40B4-BE49-F238E27FC236}">
              <a16:creationId xmlns:a16="http://schemas.microsoft.com/office/drawing/2014/main" id="{57654A88-369D-40A6-AAF6-3A03A1D66328}"/>
            </a:ext>
          </a:extLst>
        </xdr:cNvPr>
        <xdr:cNvSpPr txBox="1">
          <a:spLocks noChangeArrowheads="1"/>
        </xdr:cNvSpPr>
      </xdr:nvSpPr>
      <xdr:spPr bwMode="auto">
        <a:xfrm>
          <a:off x="2438400" y="532447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5308"/>
    <xdr:sp macro="" textlink="">
      <xdr:nvSpPr>
        <xdr:cNvPr id="657" name="TextBox 3">
          <a:extLst>
            <a:ext uri="{FF2B5EF4-FFF2-40B4-BE49-F238E27FC236}">
              <a16:creationId xmlns:a16="http://schemas.microsoft.com/office/drawing/2014/main" id="{99E2AB7F-043C-4867-B84F-C71F730FB035}"/>
            </a:ext>
          </a:extLst>
        </xdr:cNvPr>
        <xdr:cNvSpPr txBox="1">
          <a:spLocks noChangeArrowheads="1"/>
        </xdr:cNvSpPr>
      </xdr:nvSpPr>
      <xdr:spPr bwMode="auto">
        <a:xfrm>
          <a:off x="2438400" y="5324475"/>
          <a:ext cx="0" cy="33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4086"/>
    <xdr:sp macro="" textlink="">
      <xdr:nvSpPr>
        <xdr:cNvPr id="658" name="TextBox 3">
          <a:extLst>
            <a:ext uri="{FF2B5EF4-FFF2-40B4-BE49-F238E27FC236}">
              <a16:creationId xmlns:a16="http://schemas.microsoft.com/office/drawing/2014/main" id="{883D0B2A-974C-4B76-9357-E68D1B4F6CE1}"/>
            </a:ext>
          </a:extLst>
        </xdr:cNvPr>
        <xdr:cNvSpPr txBox="1">
          <a:spLocks noChangeArrowheads="1"/>
        </xdr:cNvSpPr>
      </xdr:nvSpPr>
      <xdr:spPr bwMode="auto">
        <a:xfrm>
          <a:off x="2438400" y="532447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659" name="TextBox 3">
          <a:extLst>
            <a:ext uri="{FF2B5EF4-FFF2-40B4-BE49-F238E27FC236}">
              <a16:creationId xmlns:a16="http://schemas.microsoft.com/office/drawing/2014/main" id="{DE98F0A4-53E5-486B-96EF-1B80F229965C}"/>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660" name="TextBox 3">
          <a:extLst>
            <a:ext uri="{FF2B5EF4-FFF2-40B4-BE49-F238E27FC236}">
              <a16:creationId xmlns:a16="http://schemas.microsoft.com/office/drawing/2014/main" id="{23A9469A-6F09-49F7-BF9B-E78E4E6326CC}"/>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4086"/>
    <xdr:sp macro="" textlink="">
      <xdr:nvSpPr>
        <xdr:cNvPr id="661" name="TextBox 3">
          <a:extLst>
            <a:ext uri="{FF2B5EF4-FFF2-40B4-BE49-F238E27FC236}">
              <a16:creationId xmlns:a16="http://schemas.microsoft.com/office/drawing/2014/main" id="{31D72DB8-2118-4B59-966E-D7BD8F58C6F0}"/>
            </a:ext>
          </a:extLst>
        </xdr:cNvPr>
        <xdr:cNvSpPr txBox="1">
          <a:spLocks noChangeArrowheads="1"/>
        </xdr:cNvSpPr>
      </xdr:nvSpPr>
      <xdr:spPr bwMode="auto">
        <a:xfrm>
          <a:off x="2438400" y="532447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662" name="TextBox 3">
          <a:extLst>
            <a:ext uri="{FF2B5EF4-FFF2-40B4-BE49-F238E27FC236}">
              <a16:creationId xmlns:a16="http://schemas.microsoft.com/office/drawing/2014/main" id="{12EEE9AD-49A5-4F17-82FA-C8FCD8973850}"/>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4086"/>
    <xdr:sp macro="" textlink="">
      <xdr:nvSpPr>
        <xdr:cNvPr id="663" name="TextBox 3">
          <a:extLst>
            <a:ext uri="{FF2B5EF4-FFF2-40B4-BE49-F238E27FC236}">
              <a16:creationId xmlns:a16="http://schemas.microsoft.com/office/drawing/2014/main" id="{DEEA6631-B1E6-493E-9CAB-AAFED1513748}"/>
            </a:ext>
          </a:extLst>
        </xdr:cNvPr>
        <xdr:cNvSpPr txBox="1">
          <a:spLocks noChangeArrowheads="1"/>
        </xdr:cNvSpPr>
      </xdr:nvSpPr>
      <xdr:spPr bwMode="auto">
        <a:xfrm>
          <a:off x="2438400" y="532447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664" name="TextBox 3">
          <a:extLst>
            <a:ext uri="{FF2B5EF4-FFF2-40B4-BE49-F238E27FC236}">
              <a16:creationId xmlns:a16="http://schemas.microsoft.com/office/drawing/2014/main" id="{5FE51C23-A87F-4EBD-B3F7-A7F6E6AC61D1}"/>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7261"/>
    <xdr:sp macro="" textlink="">
      <xdr:nvSpPr>
        <xdr:cNvPr id="665" name="TextBox 3">
          <a:extLst>
            <a:ext uri="{FF2B5EF4-FFF2-40B4-BE49-F238E27FC236}">
              <a16:creationId xmlns:a16="http://schemas.microsoft.com/office/drawing/2014/main" id="{96017631-7DEE-4EF2-BC26-31D8D8CEDD51}"/>
            </a:ext>
          </a:extLst>
        </xdr:cNvPr>
        <xdr:cNvSpPr txBox="1">
          <a:spLocks noChangeArrowheads="1"/>
        </xdr:cNvSpPr>
      </xdr:nvSpPr>
      <xdr:spPr bwMode="auto">
        <a:xfrm>
          <a:off x="2438400" y="532447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666" name="TextBox 3">
          <a:extLst>
            <a:ext uri="{FF2B5EF4-FFF2-40B4-BE49-F238E27FC236}">
              <a16:creationId xmlns:a16="http://schemas.microsoft.com/office/drawing/2014/main" id="{BA64D83C-1A5F-44E2-81AC-702378E3F96B}"/>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7261"/>
    <xdr:sp macro="" textlink="">
      <xdr:nvSpPr>
        <xdr:cNvPr id="667" name="TextBox 3">
          <a:extLst>
            <a:ext uri="{FF2B5EF4-FFF2-40B4-BE49-F238E27FC236}">
              <a16:creationId xmlns:a16="http://schemas.microsoft.com/office/drawing/2014/main" id="{3D98167E-9106-4538-ADAC-B0F5C38FF643}"/>
            </a:ext>
          </a:extLst>
        </xdr:cNvPr>
        <xdr:cNvSpPr txBox="1">
          <a:spLocks noChangeArrowheads="1"/>
        </xdr:cNvSpPr>
      </xdr:nvSpPr>
      <xdr:spPr bwMode="auto">
        <a:xfrm>
          <a:off x="2438400" y="532447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668" name="TextBox 3">
          <a:extLst>
            <a:ext uri="{FF2B5EF4-FFF2-40B4-BE49-F238E27FC236}">
              <a16:creationId xmlns:a16="http://schemas.microsoft.com/office/drawing/2014/main" id="{6439D218-36D2-4A79-97C9-B923B982988F}"/>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7261"/>
    <xdr:sp macro="" textlink="">
      <xdr:nvSpPr>
        <xdr:cNvPr id="669" name="TextBox 3">
          <a:extLst>
            <a:ext uri="{FF2B5EF4-FFF2-40B4-BE49-F238E27FC236}">
              <a16:creationId xmlns:a16="http://schemas.microsoft.com/office/drawing/2014/main" id="{CEF7CAAA-B5E7-404F-A150-246B9E4ADEAC}"/>
            </a:ext>
          </a:extLst>
        </xdr:cNvPr>
        <xdr:cNvSpPr txBox="1">
          <a:spLocks noChangeArrowheads="1"/>
        </xdr:cNvSpPr>
      </xdr:nvSpPr>
      <xdr:spPr bwMode="auto">
        <a:xfrm>
          <a:off x="2438400" y="532447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670" name="TextBox 3">
          <a:extLst>
            <a:ext uri="{FF2B5EF4-FFF2-40B4-BE49-F238E27FC236}">
              <a16:creationId xmlns:a16="http://schemas.microsoft.com/office/drawing/2014/main" id="{A4374AD9-BE4F-4E43-AA84-B331A408DAE4}"/>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671" name="TextBox 3">
          <a:extLst>
            <a:ext uri="{FF2B5EF4-FFF2-40B4-BE49-F238E27FC236}">
              <a16:creationId xmlns:a16="http://schemas.microsoft.com/office/drawing/2014/main" id="{E7182ED8-7405-4D96-96AD-105D379F975C}"/>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672" name="TextBox 3">
          <a:extLst>
            <a:ext uri="{FF2B5EF4-FFF2-40B4-BE49-F238E27FC236}">
              <a16:creationId xmlns:a16="http://schemas.microsoft.com/office/drawing/2014/main" id="{3AA2211C-0B29-4A5F-A11B-C28D88F9195A}"/>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673" name="TextBox 3">
          <a:extLst>
            <a:ext uri="{FF2B5EF4-FFF2-40B4-BE49-F238E27FC236}">
              <a16:creationId xmlns:a16="http://schemas.microsoft.com/office/drawing/2014/main" id="{DEF08D41-A508-44EB-9746-7FE01DDC06E0}"/>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674" name="TextBox 3">
          <a:extLst>
            <a:ext uri="{FF2B5EF4-FFF2-40B4-BE49-F238E27FC236}">
              <a16:creationId xmlns:a16="http://schemas.microsoft.com/office/drawing/2014/main" id="{699D363C-EB51-44E2-923F-802A3CA3F4D6}"/>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675" name="TextBox 3">
          <a:extLst>
            <a:ext uri="{FF2B5EF4-FFF2-40B4-BE49-F238E27FC236}">
              <a16:creationId xmlns:a16="http://schemas.microsoft.com/office/drawing/2014/main" id="{5096ACE0-3487-4247-8FEA-ED718D827EF4}"/>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676" name="TextBox 3">
          <a:extLst>
            <a:ext uri="{FF2B5EF4-FFF2-40B4-BE49-F238E27FC236}">
              <a16:creationId xmlns:a16="http://schemas.microsoft.com/office/drawing/2014/main" id="{E91F57FC-E976-42A4-BE9A-3C84358BB3BF}"/>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677" name="TextBox 3">
          <a:extLst>
            <a:ext uri="{FF2B5EF4-FFF2-40B4-BE49-F238E27FC236}">
              <a16:creationId xmlns:a16="http://schemas.microsoft.com/office/drawing/2014/main" id="{D3B90D9A-7919-4B97-9FDC-CF6BA61CB87C}"/>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678" name="TextBox 3">
          <a:extLst>
            <a:ext uri="{FF2B5EF4-FFF2-40B4-BE49-F238E27FC236}">
              <a16:creationId xmlns:a16="http://schemas.microsoft.com/office/drawing/2014/main" id="{7B2BDE54-70A2-45F8-A84B-9264D8F29E47}"/>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679" name="TextBox 3">
          <a:extLst>
            <a:ext uri="{FF2B5EF4-FFF2-40B4-BE49-F238E27FC236}">
              <a16:creationId xmlns:a16="http://schemas.microsoft.com/office/drawing/2014/main" id="{7C0516CE-3FC4-46E3-91C7-D4106C1E1375}"/>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80" name="Text Box 22">
          <a:extLst>
            <a:ext uri="{FF2B5EF4-FFF2-40B4-BE49-F238E27FC236}">
              <a16:creationId xmlns:a16="http://schemas.microsoft.com/office/drawing/2014/main" id="{DDF02A4C-752D-4F3A-A8E7-26974C969B20}"/>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81" name="Text Box 23">
          <a:extLst>
            <a:ext uri="{FF2B5EF4-FFF2-40B4-BE49-F238E27FC236}">
              <a16:creationId xmlns:a16="http://schemas.microsoft.com/office/drawing/2014/main" id="{5AC0152F-EC73-4136-A3F3-DED38863B4A8}"/>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82" name="Text Box 24">
          <a:extLst>
            <a:ext uri="{FF2B5EF4-FFF2-40B4-BE49-F238E27FC236}">
              <a16:creationId xmlns:a16="http://schemas.microsoft.com/office/drawing/2014/main" id="{F4E52557-8609-4928-BFD6-8A3CDF58B158}"/>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83" name="Text Box 25">
          <a:extLst>
            <a:ext uri="{FF2B5EF4-FFF2-40B4-BE49-F238E27FC236}">
              <a16:creationId xmlns:a16="http://schemas.microsoft.com/office/drawing/2014/main" id="{C7BDC3C8-F9A7-40FC-B344-31BDC5A0BC9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84" name="Text Box 26">
          <a:extLst>
            <a:ext uri="{FF2B5EF4-FFF2-40B4-BE49-F238E27FC236}">
              <a16:creationId xmlns:a16="http://schemas.microsoft.com/office/drawing/2014/main" id="{C02DE2A3-3787-4087-BF33-702E5F6AD1D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85" name="Text Box 27">
          <a:extLst>
            <a:ext uri="{FF2B5EF4-FFF2-40B4-BE49-F238E27FC236}">
              <a16:creationId xmlns:a16="http://schemas.microsoft.com/office/drawing/2014/main" id="{81F3B422-9562-4E2E-98CF-39E89CF258BD}"/>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86" name="Text Box 28">
          <a:extLst>
            <a:ext uri="{FF2B5EF4-FFF2-40B4-BE49-F238E27FC236}">
              <a16:creationId xmlns:a16="http://schemas.microsoft.com/office/drawing/2014/main" id="{077432D1-0A18-4A96-8BBD-E24553BF3AA0}"/>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87" name="Text Box 29">
          <a:extLst>
            <a:ext uri="{FF2B5EF4-FFF2-40B4-BE49-F238E27FC236}">
              <a16:creationId xmlns:a16="http://schemas.microsoft.com/office/drawing/2014/main" id="{6FDE3D2C-DF8C-42BC-AC01-26AA1C638726}"/>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88" name="Text Box 14">
          <a:extLst>
            <a:ext uri="{FF2B5EF4-FFF2-40B4-BE49-F238E27FC236}">
              <a16:creationId xmlns:a16="http://schemas.microsoft.com/office/drawing/2014/main" id="{B317AA7D-43D8-460D-BE1B-9FF8B787560D}"/>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89" name="Text Box 15">
          <a:extLst>
            <a:ext uri="{FF2B5EF4-FFF2-40B4-BE49-F238E27FC236}">
              <a16:creationId xmlns:a16="http://schemas.microsoft.com/office/drawing/2014/main" id="{765D0AFD-0268-4C00-A529-3DF571AD7E8B}"/>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90" name="Text Box 16">
          <a:extLst>
            <a:ext uri="{FF2B5EF4-FFF2-40B4-BE49-F238E27FC236}">
              <a16:creationId xmlns:a16="http://schemas.microsoft.com/office/drawing/2014/main" id="{13E0E9DE-4FB5-45BD-BFD9-044293986831}"/>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91" name="Text Box 17">
          <a:extLst>
            <a:ext uri="{FF2B5EF4-FFF2-40B4-BE49-F238E27FC236}">
              <a16:creationId xmlns:a16="http://schemas.microsoft.com/office/drawing/2014/main" id="{0A5CFB62-A175-4B0F-B9F1-8BAFFA553C0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92" name="Text Box 18">
          <a:extLst>
            <a:ext uri="{FF2B5EF4-FFF2-40B4-BE49-F238E27FC236}">
              <a16:creationId xmlns:a16="http://schemas.microsoft.com/office/drawing/2014/main" id="{82E97E1A-24D3-4A37-8F25-87BCBFFA8509}"/>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93" name="Text Box 19">
          <a:extLst>
            <a:ext uri="{FF2B5EF4-FFF2-40B4-BE49-F238E27FC236}">
              <a16:creationId xmlns:a16="http://schemas.microsoft.com/office/drawing/2014/main" id="{6A4FDB38-475A-4C04-A1D2-74353963827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94" name="Text Box 20">
          <a:extLst>
            <a:ext uri="{FF2B5EF4-FFF2-40B4-BE49-F238E27FC236}">
              <a16:creationId xmlns:a16="http://schemas.microsoft.com/office/drawing/2014/main" id="{BD8DF3C4-64CB-422C-81CE-B2BC30A4626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95" name="Text Box 21">
          <a:extLst>
            <a:ext uri="{FF2B5EF4-FFF2-40B4-BE49-F238E27FC236}">
              <a16:creationId xmlns:a16="http://schemas.microsoft.com/office/drawing/2014/main" id="{72EE67EE-C04C-4B97-812B-11045B75274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96" name="Text Box 14">
          <a:extLst>
            <a:ext uri="{FF2B5EF4-FFF2-40B4-BE49-F238E27FC236}">
              <a16:creationId xmlns:a16="http://schemas.microsoft.com/office/drawing/2014/main" id="{B0083841-C530-4066-9EB7-B77EC88AE43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97" name="Text Box 15">
          <a:extLst>
            <a:ext uri="{FF2B5EF4-FFF2-40B4-BE49-F238E27FC236}">
              <a16:creationId xmlns:a16="http://schemas.microsoft.com/office/drawing/2014/main" id="{AADEEC42-D5EA-489F-AC27-022AA8FDF66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98" name="Text Box 16">
          <a:extLst>
            <a:ext uri="{FF2B5EF4-FFF2-40B4-BE49-F238E27FC236}">
              <a16:creationId xmlns:a16="http://schemas.microsoft.com/office/drawing/2014/main" id="{0475A9AE-6C5D-4050-AACF-20ACE0A7175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699" name="Text Box 17">
          <a:extLst>
            <a:ext uri="{FF2B5EF4-FFF2-40B4-BE49-F238E27FC236}">
              <a16:creationId xmlns:a16="http://schemas.microsoft.com/office/drawing/2014/main" id="{F86A6877-0EF2-481F-AC22-752290E59BB8}"/>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00" name="Text Box 18">
          <a:extLst>
            <a:ext uri="{FF2B5EF4-FFF2-40B4-BE49-F238E27FC236}">
              <a16:creationId xmlns:a16="http://schemas.microsoft.com/office/drawing/2014/main" id="{1576CCE9-B64E-4C45-AD38-C7D03D1D498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01" name="Text Box 19">
          <a:extLst>
            <a:ext uri="{FF2B5EF4-FFF2-40B4-BE49-F238E27FC236}">
              <a16:creationId xmlns:a16="http://schemas.microsoft.com/office/drawing/2014/main" id="{AFD271EC-2258-4F49-AD6D-FFB855BDA46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02" name="Text Box 20">
          <a:extLst>
            <a:ext uri="{FF2B5EF4-FFF2-40B4-BE49-F238E27FC236}">
              <a16:creationId xmlns:a16="http://schemas.microsoft.com/office/drawing/2014/main" id="{3CF1090F-D2B9-4368-9B42-4544AC97F6C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03" name="Text Box 21">
          <a:extLst>
            <a:ext uri="{FF2B5EF4-FFF2-40B4-BE49-F238E27FC236}">
              <a16:creationId xmlns:a16="http://schemas.microsoft.com/office/drawing/2014/main" id="{7B3FDEE7-CDAE-4830-A346-50F6CC06ABE8}"/>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04" name="Text Box 22">
          <a:extLst>
            <a:ext uri="{FF2B5EF4-FFF2-40B4-BE49-F238E27FC236}">
              <a16:creationId xmlns:a16="http://schemas.microsoft.com/office/drawing/2014/main" id="{AC1AABA4-739C-4541-95B9-3F9DD785896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05" name="Text Box 23">
          <a:extLst>
            <a:ext uri="{FF2B5EF4-FFF2-40B4-BE49-F238E27FC236}">
              <a16:creationId xmlns:a16="http://schemas.microsoft.com/office/drawing/2014/main" id="{9980BAE4-E290-4F71-905F-A5C3D526460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06" name="Text Box 24">
          <a:extLst>
            <a:ext uri="{FF2B5EF4-FFF2-40B4-BE49-F238E27FC236}">
              <a16:creationId xmlns:a16="http://schemas.microsoft.com/office/drawing/2014/main" id="{B5DDC79E-E658-4D0E-BC18-50D402B74ABF}"/>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07" name="Text Box 25">
          <a:extLst>
            <a:ext uri="{FF2B5EF4-FFF2-40B4-BE49-F238E27FC236}">
              <a16:creationId xmlns:a16="http://schemas.microsoft.com/office/drawing/2014/main" id="{3DF7E134-2B73-491C-A572-08465C3AC38B}"/>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08" name="Text Box 26">
          <a:extLst>
            <a:ext uri="{FF2B5EF4-FFF2-40B4-BE49-F238E27FC236}">
              <a16:creationId xmlns:a16="http://schemas.microsoft.com/office/drawing/2014/main" id="{FF542083-CAC1-4161-8308-C5E39408A1E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09" name="Text Box 27">
          <a:extLst>
            <a:ext uri="{FF2B5EF4-FFF2-40B4-BE49-F238E27FC236}">
              <a16:creationId xmlns:a16="http://schemas.microsoft.com/office/drawing/2014/main" id="{6CAE6B53-CE78-4C59-BF19-46A9722B51FD}"/>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10" name="Text Box 28">
          <a:extLst>
            <a:ext uri="{FF2B5EF4-FFF2-40B4-BE49-F238E27FC236}">
              <a16:creationId xmlns:a16="http://schemas.microsoft.com/office/drawing/2014/main" id="{800ADA9F-AD22-4486-9EB7-3482C08D746F}"/>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11" name="Text Box 29">
          <a:extLst>
            <a:ext uri="{FF2B5EF4-FFF2-40B4-BE49-F238E27FC236}">
              <a16:creationId xmlns:a16="http://schemas.microsoft.com/office/drawing/2014/main" id="{B2514C03-54A7-4461-B812-F1E8B687226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12" name="Text Box 14">
          <a:extLst>
            <a:ext uri="{FF2B5EF4-FFF2-40B4-BE49-F238E27FC236}">
              <a16:creationId xmlns:a16="http://schemas.microsoft.com/office/drawing/2014/main" id="{D9A0E262-2D0B-461F-9A8B-CE9471214BE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13" name="Text Box 15">
          <a:extLst>
            <a:ext uri="{FF2B5EF4-FFF2-40B4-BE49-F238E27FC236}">
              <a16:creationId xmlns:a16="http://schemas.microsoft.com/office/drawing/2014/main" id="{FC4FC7BA-4FC2-4437-B07B-9B7ADD26B8AF}"/>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14" name="Text Box 16">
          <a:extLst>
            <a:ext uri="{FF2B5EF4-FFF2-40B4-BE49-F238E27FC236}">
              <a16:creationId xmlns:a16="http://schemas.microsoft.com/office/drawing/2014/main" id="{7F8F4BC7-1ED9-4686-A38A-FCB7621EDFB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15" name="Text Box 17">
          <a:extLst>
            <a:ext uri="{FF2B5EF4-FFF2-40B4-BE49-F238E27FC236}">
              <a16:creationId xmlns:a16="http://schemas.microsoft.com/office/drawing/2014/main" id="{40EB4390-89A0-46EB-8F09-5914CE75B530}"/>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16" name="Text Box 18">
          <a:extLst>
            <a:ext uri="{FF2B5EF4-FFF2-40B4-BE49-F238E27FC236}">
              <a16:creationId xmlns:a16="http://schemas.microsoft.com/office/drawing/2014/main" id="{5B82E4B9-4906-4C00-A908-7057ED2847CD}"/>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17" name="Text Box 19">
          <a:extLst>
            <a:ext uri="{FF2B5EF4-FFF2-40B4-BE49-F238E27FC236}">
              <a16:creationId xmlns:a16="http://schemas.microsoft.com/office/drawing/2014/main" id="{2BA73CFD-B2D3-4AD1-A1B2-3FB6CFBA7F4B}"/>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18" name="Text Box 20">
          <a:extLst>
            <a:ext uri="{FF2B5EF4-FFF2-40B4-BE49-F238E27FC236}">
              <a16:creationId xmlns:a16="http://schemas.microsoft.com/office/drawing/2014/main" id="{F4F99BC4-BBF7-4F76-B5E3-FDB158CE960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19" name="Text Box 21">
          <a:extLst>
            <a:ext uri="{FF2B5EF4-FFF2-40B4-BE49-F238E27FC236}">
              <a16:creationId xmlns:a16="http://schemas.microsoft.com/office/drawing/2014/main" id="{3769CEC9-BFA5-4DC0-9B97-5CFFEFD19ACD}"/>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20" name="Text Box 14">
          <a:extLst>
            <a:ext uri="{FF2B5EF4-FFF2-40B4-BE49-F238E27FC236}">
              <a16:creationId xmlns:a16="http://schemas.microsoft.com/office/drawing/2014/main" id="{5DA09414-6E6A-48EF-8DF1-3104267D853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21" name="Text Box 15">
          <a:extLst>
            <a:ext uri="{FF2B5EF4-FFF2-40B4-BE49-F238E27FC236}">
              <a16:creationId xmlns:a16="http://schemas.microsoft.com/office/drawing/2014/main" id="{408E0407-ECD1-4343-B5BC-9D97674F933D}"/>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22" name="Text Box 16">
          <a:extLst>
            <a:ext uri="{FF2B5EF4-FFF2-40B4-BE49-F238E27FC236}">
              <a16:creationId xmlns:a16="http://schemas.microsoft.com/office/drawing/2014/main" id="{7FE577FA-7960-4C79-ADC6-AA287EB92A8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23" name="Text Box 17">
          <a:extLst>
            <a:ext uri="{FF2B5EF4-FFF2-40B4-BE49-F238E27FC236}">
              <a16:creationId xmlns:a16="http://schemas.microsoft.com/office/drawing/2014/main" id="{E988C1BF-3788-49AF-9574-A99CC1B92028}"/>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24" name="Text Box 18">
          <a:extLst>
            <a:ext uri="{FF2B5EF4-FFF2-40B4-BE49-F238E27FC236}">
              <a16:creationId xmlns:a16="http://schemas.microsoft.com/office/drawing/2014/main" id="{08AF953D-2760-4868-BF4C-9B32F5D3984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25" name="Text Box 19">
          <a:extLst>
            <a:ext uri="{FF2B5EF4-FFF2-40B4-BE49-F238E27FC236}">
              <a16:creationId xmlns:a16="http://schemas.microsoft.com/office/drawing/2014/main" id="{6B12E300-0B63-41BA-A63D-407E66C6221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26" name="Text Box 20">
          <a:extLst>
            <a:ext uri="{FF2B5EF4-FFF2-40B4-BE49-F238E27FC236}">
              <a16:creationId xmlns:a16="http://schemas.microsoft.com/office/drawing/2014/main" id="{9BA1714E-D5BD-4E60-A768-2D22D17C617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27" name="Text Box 21">
          <a:extLst>
            <a:ext uri="{FF2B5EF4-FFF2-40B4-BE49-F238E27FC236}">
              <a16:creationId xmlns:a16="http://schemas.microsoft.com/office/drawing/2014/main" id="{062F61FD-2E50-4D0C-862A-1B851A4BB020}"/>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28" name="Text Box 22">
          <a:extLst>
            <a:ext uri="{FF2B5EF4-FFF2-40B4-BE49-F238E27FC236}">
              <a16:creationId xmlns:a16="http://schemas.microsoft.com/office/drawing/2014/main" id="{CFCF09B4-D202-4D70-9F00-EDD8166166A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29" name="Text Box 23">
          <a:extLst>
            <a:ext uri="{FF2B5EF4-FFF2-40B4-BE49-F238E27FC236}">
              <a16:creationId xmlns:a16="http://schemas.microsoft.com/office/drawing/2014/main" id="{569425D1-F5DD-4726-BD46-EAE5D1D0217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30" name="Text Box 24">
          <a:extLst>
            <a:ext uri="{FF2B5EF4-FFF2-40B4-BE49-F238E27FC236}">
              <a16:creationId xmlns:a16="http://schemas.microsoft.com/office/drawing/2014/main" id="{75FAD1B0-3882-425C-9051-D81B6B86A37D}"/>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31" name="Text Box 25">
          <a:extLst>
            <a:ext uri="{FF2B5EF4-FFF2-40B4-BE49-F238E27FC236}">
              <a16:creationId xmlns:a16="http://schemas.microsoft.com/office/drawing/2014/main" id="{14192BEC-6A58-4F33-A3A5-ED9F7C05469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32" name="Text Box 26">
          <a:extLst>
            <a:ext uri="{FF2B5EF4-FFF2-40B4-BE49-F238E27FC236}">
              <a16:creationId xmlns:a16="http://schemas.microsoft.com/office/drawing/2014/main" id="{B00DF505-4595-4D64-97F0-DB7FE4008F9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33" name="Text Box 27">
          <a:extLst>
            <a:ext uri="{FF2B5EF4-FFF2-40B4-BE49-F238E27FC236}">
              <a16:creationId xmlns:a16="http://schemas.microsoft.com/office/drawing/2014/main" id="{9C02AA95-5BE9-4E11-8EDF-8DDB3EBEA8B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34" name="Text Box 28">
          <a:extLst>
            <a:ext uri="{FF2B5EF4-FFF2-40B4-BE49-F238E27FC236}">
              <a16:creationId xmlns:a16="http://schemas.microsoft.com/office/drawing/2014/main" id="{E99EF664-BAD8-4551-9D93-CE8A54E3818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35" name="Text Box 29">
          <a:extLst>
            <a:ext uri="{FF2B5EF4-FFF2-40B4-BE49-F238E27FC236}">
              <a16:creationId xmlns:a16="http://schemas.microsoft.com/office/drawing/2014/main" id="{562F86D8-E5C0-4857-8639-3AD0DBAF5646}"/>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36" name="Text Box 14">
          <a:extLst>
            <a:ext uri="{FF2B5EF4-FFF2-40B4-BE49-F238E27FC236}">
              <a16:creationId xmlns:a16="http://schemas.microsoft.com/office/drawing/2014/main" id="{A8F976A9-2AF3-48F6-8BC5-1DAEA3FE2EDF}"/>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37" name="Text Box 15">
          <a:extLst>
            <a:ext uri="{FF2B5EF4-FFF2-40B4-BE49-F238E27FC236}">
              <a16:creationId xmlns:a16="http://schemas.microsoft.com/office/drawing/2014/main" id="{8C4E8A32-833D-4DAB-8270-B9893A445C70}"/>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38" name="Text Box 16">
          <a:extLst>
            <a:ext uri="{FF2B5EF4-FFF2-40B4-BE49-F238E27FC236}">
              <a16:creationId xmlns:a16="http://schemas.microsoft.com/office/drawing/2014/main" id="{718A1E31-2DF7-40C9-B997-6517248471FB}"/>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39" name="Text Box 17">
          <a:extLst>
            <a:ext uri="{FF2B5EF4-FFF2-40B4-BE49-F238E27FC236}">
              <a16:creationId xmlns:a16="http://schemas.microsoft.com/office/drawing/2014/main" id="{4B73919B-A194-42F2-89EF-B61ADFCFC0F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40" name="Text Box 18">
          <a:extLst>
            <a:ext uri="{FF2B5EF4-FFF2-40B4-BE49-F238E27FC236}">
              <a16:creationId xmlns:a16="http://schemas.microsoft.com/office/drawing/2014/main" id="{169522AE-7D1F-4C08-82CD-4F809E39C90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41" name="Text Box 19">
          <a:extLst>
            <a:ext uri="{FF2B5EF4-FFF2-40B4-BE49-F238E27FC236}">
              <a16:creationId xmlns:a16="http://schemas.microsoft.com/office/drawing/2014/main" id="{C511AADA-6055-45A0-95B6-A3AEAFFC86CD}"/>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42" name="Text Box 20">
          <a:extLst>
            <a:ext uri="{FF2B5EF4-FFF2-40B4-BE49-F238E27FC236}">
              <a16:creationId xmlns:a16="http://schemas.microsoft.com/office/drawing/2014/main" id="{BBDECE18-F442-456E-942A-BB155265C8EB}"/>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43" name="Text Box 21">
          <a:extLst>
            <a:ext uri="{FF2B5EF4-FFF2-40B4-BE49-F238E27FC236}">
              <a16:creationId xmlns:a16="http://schemas.microsoft.com/office/drawing/2014/main" id="{1637C406-6732-42B7-A4FC-24D7C44DD6E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44" name="Text Box 14">
          <a:extLst>
            <a:ext uri="{FF2B5EF4-FFF2-40B4-BE49-F238E27FC236}">
              <a16:creationId xmlns:a16="http://schemas.microsoft.com/office/drawing/2014/main" id="{337BE83B-63DF-4BCB-87F2-A9AEA8741D21}"/>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45" name="Text Box 15">
          <a:extLst>
            <a:ext uri="{FF2B5EF4-FFF2-40B4-BE49-F238E27FC236}">
              <a16:creationId xmlns:a16="http://schemas.microsoft.com/office/drawing/2014/main" id="{DECE6013-DD27-4BA3-BEE1-7FBB1A3EF23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46" name="Text Box 16">
          <a:extLst>
            <a:ext uri="{FF2B5EF4-FFF2-40B4-BE49-F238E27FC236}">
              <a16:creationId xmlns:a16="http://schemas.microsoft.com/office/drawing/2014/main" id="{42588E4D-8036-4535-ADD4-51FE849FE7D9}"/>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47" name="Text Box 17">
          <a:extLst>
            <a:ext uri="{FF2B5EF4-FFF2-40B4-BE49-F238E27FC236}">
              <a16:creationId xmlns:a16="http://schemas.microsoft.com/office/drawing/2014/main" id="{E5749EFE-2B25-4394-8E46-EDB73E335D0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48" name="Text Box 18">
          <a:extLst>
            <a:ext uri="{FF2B5EF4-FFF2-40B4-BE49-F238E27FC236}">
              <a16:creationId xmlns:a16="http://schemas.microsoft.com/office/drawing/2014/main" id="{42E7602F-884C-410D-8E7A-E9C40FECD31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49" name="Text Box 19">
          <a:extLst>
            <a:ext uri="{FF2B5EF4-FFF2-40B4-BE49-F238E27FC236}">
              <a16:creationId xmlns:a16="http://schemas.microsoft.com/office/drawing/2014/main" id="{6CE26FD2-056C-48E3-B604-7CE6A3D9B7D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50" name="Text Box 20">
          <a:extLst>
            <a:ext uri="{FF2B5EF4-FFF2-40B4-BE49-F238E27FC236}">
              <a16:creationId xmlns:a16="http://schemas.microsoft.com/office/drawing/2014/main" id="{DE06060E-3C41-4677-965C-7E6C01EFFBB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51" name="Text Box 21">
          <a:extLst>
            <a:ext uri="{FF2B5EF4-FFF2-40B4-BE49-F238E27FC236}">
              <a16:creationId xmlns:a16="http://schemas.microsoft.com/office/drawing/2014/main" id="{8CA6BEB0-B0BF-4F2F-A3D0-CB2944830DB6}"/>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752" name="TextBox 3">
          <a:extLst>
            <a:ext uri="{FF2B5EF4-FFF2-40B4-BE49-F238E27FC236}">
              <a16:creationId xmlns:a16="http://schemas.microsoft.com/office/drawing/2014/main" id="{6D00B339-62F1-4E44-A4C9-8F903D12917E}"/>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753" name="TextBox 3">
          <a:extLst>
            <a:ext uri="{FF2B5EF4-FFF2-40B4-BE49-F238E27FC236}">
              <a16:creationId xmlns:a16="http://schemas.microsoft.com/office/drawing/2014/main" id="{DC427A0B-ED03-474C-A3FF-3B8875FDF642}"/>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54" name="Text Box 22">
          <a:extLst>
            <a:ext uri="{FF2B5EF4-FFF2-40B4-BE49-F238E27FC236}">
              <a16:creationId xmlns:a16="http://schemas.microsoft.com/office/drawing/2014/main" id="{5B5173C3-C130-4DB3-90B2-E4FF92776AC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55" name="Text Box 23">
          <a:extLst>
            <a:ext uri="{FF2B5EF4-FFF2-40B4-BE49-F238E27FC236}">
              <a16:creationId xmlns:a16="http://schemas.microsoft.com/office/drawing/2014/main" id="{E367861C-3BBA-44EF-9F9F-65651D7A8C80}"/>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56" name="Text Box 24">
          <a:extLst>
            <a:ext uri="{FF2B5EF4-FFF2-40B4-BE49-F238E27FC236}">
              <a16:creationId xmlns:a16="http://schemas.microsoft.com/office/drawing/2014/main" id="{7CC0516B-BBE8-469A-8BBC-447311BC3B5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57" name="Text Box 25">
          <a:extLst>
            <a:ext uri="{FF2B5EF4-FFF2-40B4-BE49-F238E27FC236}">
              <a16:creationId xmlns:a16="http://schemas.microsoft.com/office/drawing/2014/main" id="{017097AA-465D-4142-89A3-6F2510CF86D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58" name="Text Box 26">
          <a:extLst>
            <a:ext uri="{FF2B5EF4-FFF2-40B4-BE49-F238E27FC236}">
              <a16:creationId xmlns:a16="http://schemas.microsoft.com/office/drawing/2014/main" id="{64B0BB11-8ACE-4CA4-9AE5-DD94F7701C40}"/>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59" name="Text Box 27">
          <a:extLst>
            <a:ext uri="{FF2B5EF4-FFF2-40B4-BE49-F238E27FC236}">
              <a16:creationId xmlns:a16="http://schemas.microsoft.com/office/drawing/2014/main" id="{42642AF7-D375-4F2A-9161-B82DAA7A77DD}"/>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60" name="Text Box 28">
          <a:extLst>
            <a:ext uri="{FF2B5EF4-FFF2-40B4-BE49-F238E27FC236}">
              <a16:creationId xmlns:a16="http://schemas.microsoft.com/office/drawing/2014/main" id="{C35EBF9A-431A-4D26-A718-5E900F9C77A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61" name="Text Box 29">
          <a:extLst>
            <a:ext uri="{FF2B5EF4-FFF2-40B4-BE49-F238E27FC236}">
              <a16:creationId xmlns:a16="http://schemas.microsoft.com/office/drawing/2014/main" id="{6CF6C813-5E8D-4F72-97BC-181ADD5EB12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62" name="Text Box 14">
          <a:extLst>
            <a:ext uri="{FF2B5EF4-FFF2-40B4-BE49-F238E27FC236}">
              <a16:creationId xmlns:a16="http://schemas.microsoft.com/office/drawing/2014/main" id="{CEB3CF0F-0E22-455C-A5F7-5C8F0A801C4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63" name="Text Box 15">
          <a:extLst>
            <a:ext uri="{FF2B5EF4-FFF2-40B4-BE49-F238E27FC236}">
              <a16:creationId xmlns:a16="http://schemas.microsoft.com/office/drawing/2014/main" id="{9C993A7F-CC52-46D1-ADC8-7FE1E4E6911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64" name="Text Box 16">
          <a:extLst>
            <a:ext uri="{FF2B5EF4-FFF2-40B4-BE49-F238E27FC236}">
              <a16:creationId xmlns:a16="http://schemas.microsoft.com/office/drawing/2014/main" id="{E6C5A808-A454-4B66-A68A-EC7141D348D1}"/>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65" name="Text Box 17">
          <a:extLst>
            <a:ext uri="{FF2B5EF4-FFF2-40B4-BE49-F238E27FC236}">
              <a16:creationId xmlns:a16="http://schemas.microsoft.com/office/drawing/2014/main" id="{5F8C4844-22DC-4BC3-9861-63C192629AD1}"/>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66" name="Text Box 18">
          <a:extLst>
            <a:ext uri="{FF2B5EF4-FFF2-40B4-BE49-F238E27FC236}">
              <a16:creationId xmlns:a16="http://schemas.microsoft.com/office/drawing/2014/main" id="{1C57FD50-CE87-4C4B-8CD2-0578C316DF0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67" name="Text Box 19">
          <a:extLst>
            <a:ext uri="{FF2B5EF4-FFF2-40B4-BE49-F238E27FC236}">
              <a16:creationId xmlns:a16="http://schemas.microsoft.com/office/drawing/2014/main" id="{6DDEB7E8-9407-4D6C-81BE-D58715C97FE0}"/>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68" name="Text Box 20">
          <a:extLst>
            <a:ext uri="{FF2B5EF4-FFF2-40B4-BE49-F238E27FC236}">
              <a16:creationId xmlns:a16="http://schemas.microsoft.com/office/drawing/2014/main" id="{4896F50F-2DDA-4B82-AF70-6B69ED2CB4C9}"/>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69" name="Text Box 21">
          <a:extLst>
            <a:ext uri="{FF2B5EF4-FFF2-40B4-BE49-F238E27FC236}">
              <a16:creationId xmlns:a16="http://schemas.microsoft.com/office/drawing/2014/main" id="{13FAB1BA-77DE-4F2E-8B3B-2BB770B2E8FD}"/>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70" name="Text Box 14">
          <a:extLst>
            <a:ext uri="{FF2B5EF4-FFF2-40B4-BE49-F238E27FC236}">
              <a16:creationId xmlns:a16="http://schemas.microsoft.com/office/drawing/2014/main" id="{376E447E-2425-4D72-A0BC-B88B356380F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71" name="Text Box 15">
          <a:extLst>
            <a:ext uri="{FF2B5EF4-FFF2-40B4-BE49-F238E27FC236}">
              <a16:creationId xmlns:a16="http://schemas.microsoft.com/office/drawing/2014/main" id="{76E8D64D-DC4A-4A28-874A-8B255A435F7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72" name="Text Box 16">
          <a:extLst>
            <a:ext uri="{FF2B5EF4-FFF2-40B4-BE49-F238E27FC236}">
              <a16:creationId xmlns:a16="http://schemas.microsoft.com/office/drawing/2014/main" id="{07BD8FAF-690F-4C68-B61F-9CF2F743D52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73" name="Text Box 17">
          <a:extLst>
            <a:ext uri="{FF2B5EF4-FFF2-40B4-BE49-F238E27FC236}">
              <a16:creationId xmlns:a16="http://schemas.microsoft.com/office/drawing/2014/main" id="{2B1A97F6-FCA9-49BC-A9D9-0CD98D57500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74" name="Text Box 18">
          <a:extLst>
            <a:ext uri="{FF2B5EF4-FFF2-40B4-BE49-F238E27FC236}">
              <a16:creationId xmlns:a16="http://schemas.microsoft.com/office/drawing/2014/main" id="{0D0EB13D-DF96-4BF5-9466-4C4458B6690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75" name="Text Box 19">
          <a:extLst>
            <a:ext uri="{FF2B5EF4-FFF2-40B4-BE49-F238E27FC236}">
              <a16:creationId xmlns:a16="http://schemas.microsoft.com/office/drawing/2014/main" id="{F841D769-6059-4283-86EC-2D1B66A2B509}"/>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76" name="Text Box 20">
          <a:extLst>
            <a:ext uri="{FF2B5EF4-FFF2-40B4-BE49-F238E27FC236}">
              <a16:creationId xmlns:a16="http://schemas.microsoft.com/office/drawing/2014/main" id="{13408DEB-6815-4293-849A-5B0C8E6DCDA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77" name="Text Box 21">
          <a:extLst>
            <a:ext uri="{FF2B5EF4-FFF2-40B4-BE49-F238E27FC236}">
              <a16:creationId xmlns:a16="http://schemas.microsoft.com/office/drawing/2014/main" id="{9AFB1D81-0F3B-46AF-A258-96C81143E50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78" name="Text Box 22">
          <a:extLst>
            <a:ext uri="{FF2B5EF4-FFF2-40B4-BE49-F238E27FC236}">
              <a16:creationId xmlns:a16="http://schemas.microsoft.com/office/drawing/2014/main" id="{DEC64A7B-B1F3-4CDE-9B9F-3CEE044427CD}"/>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79" name="Text Box 23">
          <a:extLst>
            <a:ext uri="{FF2B5EF4-FFF2-40B4-BE49-F238E27FC236}">
              <a16:creationId xmlns:a16="http://schemas.microsoft.com/office/drawing/2014/main" id="{0220F183-B60D-4D50-BC33-D1A75CC5621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80" name="Text Box 24">
          <a:extLst>
            <a:ext uri="{FF2B5EF4-FFF2-40B4-BE49-F238E27FC236}">
              <a16:creationId xmlns:a16="http://schemas.microsoft.com/office/drawing/2014/main" id="{95ED6562-92EE-40B2-8EB2-291917A16998}"/>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81" name="Text Box 25">
          <a:extLst>
            <a:ext uri="{FF2B5EF4-FFF2-40B4-BE49-F238E27FC236}">
              <a16:creationId xmlns:a16="http://schemas.microsoft.com/office/drawing/2014/main" id="{FFC15B1D-2427-48D8-94B9-BE3979A47838}"/>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82" name="Text Box 26">
          <a:extLst>
            <a:ext uri="{FF2B5EF4-FFF2-40B4-BE49-F238E27FC236}">
              <a16:creationId xmlns:a16="http://schemas.microsoft.com/office/drawing/2014/main" id="{FD4FE9F1-5E11-4A19-A179-980EB739B2B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83" name="Text Box 27">
          <a:extLst>
            <a:ext uri="{FF2B5EF4-FFF2-40B4-BE49-F238E27FC236}">
              <a16:creationId xmlns:a16="http://schemas.microsoft.com/office/drawing/2014/main" id="{44406361-B9FC-421D-AB51-C8FF76D733D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84" name="Text Box 28">
          <a:extLst>
            <a:ext uri="{FF2B5EF4-FFF2-40B4-BE49-F238E27FC236}">
              <a16:creationId xmlns:a16="http://schemas.microsoft.com/office/drawing/2014/main" id="{8639FBEA-A460-4C27-A434-488A775103E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85" name="Text Box 29">
          <a:extLst>
            <a:ext uri="{FF2B5EF4-FFF2-40B4-BE49-F238E27FC236}">
              <a16:creationId xmlns:a16="http://schemas.microsoft.com/office/drawing/2014/main" id="{B0C4D2AF-8D79-484F-8C02-D6B0818EFBD9}"/>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86" name="Text Box 14">
          <a:extLst>
            <a:ext uri="{FF2B5EF4-FFF2-40B4-BE49-F238E27FC236}">
              <a16:creationId xmlns:a16="http://schemas.microsoft.com/office/drawing/2014/main" id="{0E4B4DE2-315D-4824-8907-32E98BD54260}"/>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87" name="Text Box 15">
          <a:extLst>
            <a:ext uri="{FF2B5EF4-FFF2-40B4-BE49-F238E27FC236}">
              <a16:creationId xmlns:a16="http://schemas.microsoft.com/office/drawing/2014/main" id="{47AF57B8-9401-42DE-8B5D-E61752A7703B}"/>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88" name="Text Box 16">
          <a:extLst>
            <a:ext uri="{FF2B5EF4-FFF2-40B4-BE49-F238E27FC236}">
              <a16:creationId xmlns:a16="http://schemas.microsoft.com/office/drawing/2014/main" id="{C122B226-613D-4BBD-8257-6651C84A5AE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89" name="Text Box 17">
          <a:extLst>
            <a:ext uri="{FF2B5EF4-FFF2-40B4-BE49-F238E27FC236}">
              <a16:creationId xmlns:a16="http://schemas.microsoft.com/office/drawing/2014/main" id="{0D5D4D7D-4BCF-4EEA-A0EF-B730CE564F0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90" name="Text Box 18">
          <a:extLst>
            <a:ext uri="{FF2B5EF4-FFF2-40B4-BE49-F238E27FC236}">
              <a16:creationId xmlns:a16="http://schemas.microsoft.com/office/drawing/2014/main" id="{5717D7F2-C5EC-4D6B-9910-1519DF9B0DD1}"/>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91" name="Text Box 19">
          <a:extLst>
            <a:ext uri="{FF2B5EF4-FFF2-40B4-BE49-F238E27FC236}">
              <a16:creationId xmlns:a16="http://schemas.microsoft.com/office/drawing/2014/main" id="{46E2448B-4254-4777-8E84-B62C69F8F40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92" name="Text Box 20">
          <a:extLst>
            <a:ext uri="{FF2B5EF4-FFF2-40B4-BE49-F238E27FC236}">
              <a16:creationId xmlns:a16="http://schemas.microsoft.com/office/drawing/2014/main" id="{1C43557D-4632-4273-9A10-8E6EA343C841}"/>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93" name="Text Box 21">
          <a:extLst>
            <a:ext uri="{FF2B5EF4-FFF2-40B4-BE49-F238E27FC236}">
              <a16:creationId xmlns:a16="http://schemas.microsoft.com/office/drawing/2014/main" id="{2BCA1154-B336-44B4-B02A-4F5E415C5758}"/>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94" name="Text Box 14">
          <a:extLst>
            <a:ext uri="{FF2B5EF4-FFF2-40B4-BE49-F238E27FC236}">
              <a16:creationId xmlns:a16="http://schemas.microsoft.com/office/drawing/2014/main" id="{A744392E-798D-4471-975E-CCF021891C96}"/>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95" name="Text Box 15">
          <a:extLst>
            <a:ext uri="{FF2B5EF4-FFF2-40B4-BE49-F238E27FC236}">
              <a16:creationId xmlns:a16="http://schemas.microsoft.com/office/drawing/2014/main" id="{C568C7E7-9A4D-4E0E-B5BD-EAB1502F72FD}"/>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96" name="Text Box 16">
          <a:extLst>
            <a:ext uri="{FF2B5EF4-FFF2-40B4-BE49-F238E27FC236}">
              <a16:creationId xmlns:a16="http://schemas.microsoft.com/office/drawing/2014/main" id="{E6A34C29-FB66-4282-86F7-66F4EA0B7460}"/>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97" name="Text Box 17">
          <a:extLst>
            <a:ext uri="{FF2B5EF4-FFF2-40B4-BE49-F238E27FC236}">
              <a16:creationId xmlns:a16="http://schemas.microsoft.com/office/drawing/2014/main" id="{6E35FA52-1810-4460-B179-D2725FCADE39}"/>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98" name="Text Box 18">
          <a:extLst>
            <a:ext uri="{FF2B5EF4-FFF2-40B4-BE49-F238E27FC236}">
              <a16:creationId xmlns:a16="http://schemas.microsoft.com/office/drawing/2014/main" id="{E4BD24B3-7168-4E8C-91AF-A2AD60FB7FCD}"/>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799" name="Text Box 19">
          <a:extLst>
            <a:ext uri="{FF2B5EF4-FFF2-40B4-BE49-F238E27FC236}">
              <a16:creationId xmlns:a16="http://schemas.microsoft.com/office/drawing/2014/main" id="{2C191519-E7F9-466A-BBA6-5103B6506FF6}"/>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00" name="Text Box 20">
          <a:extLst>
            <a:ext uri="{FF2B5EF4-FFF2-40B4-BE49-F238E27FC236}">
              <a16:creationId xmlns:a16="http://schemas.microsoft.com/office/drawing/2014/main" id="{C6A06871-4009-4821-BBE2-AEF2F132469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01" name="Text Box 21">
          <a:extLst>
            <a:ext uri="{FF2B5EF4-FFF2-40B4-BE49-F238E27FC236}">
              <a16:creationId xmlns:a16="http://schemas.microsoft.com/office/drawing/2014/main" id="{96382D8F-92AE-4352-8934-3DF66C8A60D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02" name="Text Box 22">
          <a:extLst>
            <a:ext uri="{FF2B5EF4-FFF2-40B4-BE49-F238E27FC236}">
              <a16:creationId xmlns:a16="http://schemas.microsoft.com/office/drawing/2014/main" id="{412D61FC-9810-4F83-836A-0AB1B2E4640F}"/>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03" name="Text Box 23">
          <a:extLst>
            <a:ext uri="{FF2B5EF4-FFF2-40B4-BE49-F238E27FC236}">
              <a16:creationId xmlns:a16="http://schemas.microsoft.com/office/drawing/2014/main" id="{B5F30E48-39C1-4214-AD18-D76CCCF45B36}"/>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04" name="Text Box 24">
          <a:extLst>
            <a:ext uri="{FF2B5EF4-FFF2-40B4-BE49-F238E27FC236}">
              <a16:creationId xmlns:a16="http://schemas.microsoft.com/office/drawing/2014/main" id="{5CFFB846-2A70-483D-AE29-DFD13EECEFA0}"/>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05" name="Text Box 25">
          <a:extLst>
            <a:ext uri="{FF2B5EF4-FFF2-40B4-BE49-F238E27FC236}">
              <a16:creationId xmlns:a16="http://schemas.microsoft.com/office/drawing/2014/main" id="{C371FD34-B295-40E1-8DC6-6016FE1B8BE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06" name="Text Box 26">
          <a:extLst>
            <a:ext uri="{FF2B5EF4-FFF2-40B4-BE49-F238E27FC236}">
              <a16:creationId xmlns:a16="http://schemas.microsoft.com/office/drawing/2014/main" id="{8B3E8190-6009-40B9-B1F2-992D246C6DD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07" name="Text Box 27">
          <a:extLst>
            <a:ext uri="{FF2B5EF4-FFF2-40B4-BE49-F238E27FC236}">
              <a16:creationId xmlns:a16="http://schemas.microsoft.com/office/drawing/2014/main" id="{1BEF178B-4433-4AF8-A246-4732FE47483F}"/>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08" name="Text Box 28">
          <a:extLst>
            <a:ext uri="{FF2B5EF4-FFF2-40B4-BE49-F238E27FC236}">
              <a16:creationId xmlns:a16="http://schemas.microsoft.com/office/drawing/2014/main" id="{0ADD4EA1-221B-4E7F-B0B6-FD3C0AEEF209}"/>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09" name="Text Box 29">
          <a:extLst>
            <a:ext uri="{FF2B5EF4-FFF2-40B4-BE49-F238E27FC236}">
              <a16:creationId xmlns:a16="http://schemas.microsoft.com/office/drawing/2014/main" id="{B258684E-890D-4B44-A225-1542683DE35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10" name="Text Box 14">
          <a:extLst>
            <a:ext uri="{FF2B5EF4-FFF2-40B4-BE49-F238E27FC236}">
              <a16:creationId xmlns:a16="http://schemas.microsoft.com/office/drawing/2014/main" id="{BF6A61BD-8C23-468D-8818-0D3C9B27572D}"/>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11" name="Text Box 15">
          <a:extLst>
            <a:ext uri="{FF2B5EF4-FFF2-40B4-BE49-F238E27FC236}">
              <a16:creationId xmlns:a16="http://schemas.microsoft.com/office/drawing/2014/main" id="{A95F347B-21D6-4815-9F18-B3DEB2EC535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12" name="Text Box 16">
          <a:extLst>
            <a:ext uri="{FF2B5EF4-FFF2-40B4-BE49-F238E27FC236}">
              <a16:creationId xmlns:a16="http://schemas.microsoft.com/office/drawing/2014/main" id="{14800FD5-0157-4501-B706-3448E357391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13" name="Text Box 17">
          <a:extLst>
            <a:ext uri="{FF2B5EF4-FFF2-40B4-BE49-F238E27FC236}">
              <a16:creationId xmlns:a16="http://schemas.microsoft.com/office/drawing/2014/main" id="{6D8F6648-F1BD-4F71-9083-BDC4B059CF1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14" name="Text Box 18">
          <a:extLst>
            <a:ext uri="{FF2B5EF4-FFF2-40B4-BE49-F238E27FC236}">
              <a16:creationId xmlns:a16="http://schemas.microsoft.com/office/drawing/2014/main" id="{F5C59DB2-8143-400E-A102-83AF35CE7EF8}"/>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15" name="Text Box 19">
          <a:extLst>
            <a:ext uri="{FF2B5EF4-FFF2-40B4-BE49-F238E27FC236}">
              <a16:creationId xmlns:a16="http://schemas.microsoft.com/office/drawing/2014/main" id="{1E94561D-552F-4315-9FC1-0FA02512CB2F}"/>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16" name="Text Box 20">
          <a:extLst>
            <a:ext uri="{FF2B5EF4-FFF2-40B4-BE49-F238E27FC236}">
              <a16:creationId xmlns:a16="http://schemas.microsoft.com/office/drawing/2014/main" id="{2C869420-EED2-41FE-AE36-A21E04E079D0}"/>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17" name="Text Box 21">
          <a:extLst>
            <a:ext uri="{FF2B5EF4-FFF2-40B4-BE49-F238E27FC236}">
              <a16:creationId xmlns:a16="http://schemas.microsoft.com/office/drawing/2014/main" id="{6844D12C-CAA6-41D9-A95B-37FF8BD76138}"/>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18" name="Text Box 14">
          <a:extLst>
            <a:ext uri="{FF2B5EF4-FFF2-40B4-BE49-F238E27FC236}">
              <a16:creationId xmlns:a16="http://schemas.microsoft.com/office/drawing/2014/main" id="{0A7B8C61-14E9-4E0B-9714-751E26D26D31}"/>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19" name="Text Box 15">
          <a:extLst>
            <a:ext uri="{FF2B5EF4-FFF2-40B4-BE49-F238E27FC236}">
              <a16:creationId xmlns:a16="http://schemas.microsoft.com/office/drawing/2014/main" id="{9308799A-5E84-4DA2-9557-E6D237D0040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20" name="Text Box 16">
          <a:extLst>
            <a:ext uri="{FF2B5EF4-FFF2-40B4-BE49-F238E27FC236}">
              <a16:creationId xmlns:a16="http://schemas.microsoft.com/office/drawing/2014/main" id="{757DFDBB-A03C-47CA-9388-BC33048BDFA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21" name="Text Box 17">
          <a:extLst>
            <a:ext uri="{FF2B5EF4-FFF2-40B4-BE49-F238E27FC236}">
              <a16:creationId xmlns:a16="http://schemas.microsoft.com/office/drawing/2014/main" id="{EA3FAA60-CBC7-45C1-8BFC-EDBA12E13CF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22" name="Text Box 18">
          <a:extLst>
            <a:ext uri="{FF2B5EF4-FFF2-40B4-BE49-F238E27FC236}">
              <a16:creationId xmlns:a16="http://schemas.microsoft.com/office/drawing/2014/main" id="{BD0FD833-565A-40BB-85C7-9EA20755B59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23" name="Text Box 19">
          <a:extLst>
            <a:ext uri="{FF2B5EF4-FFF2-40B4-BE49-F238E27FC236}">
              <a16:creationId xmlns:a16="http://schemas.microsoft.com/office/drawing/2014/main" id="{E7B1C17F-2CA3-4B9D-9134-B24A3624F799}"/>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24" name="Text Box 20">
          <a:extLst>
            <a:ext uri="{FF2B5EF4-FFF2-40B4-BE49-F238E27FC236}">
              <a16:creationId xmlns:a16="http://schemas.microsoft.com/office/drawing/2014/main" id="{C41C83FC-4931-4151-9074-91ECEDEFDE2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825" name="Text Box 21">
          <a:extLst>
            <a:ext uri="{FF2B5EF4-FFF2-40B4-BE49-F238E27FC236}">
              <a16:creationId xmlns:a16="http://schemas.microsoft.com/office/drawing/2014/main" id="{EC175E3C-8E37-47E4-9CE8-3B9D41E155D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9908"/>
    <xdr:sp macro="" textlink="">
      <xdr:nvSpPr>
        <xdr:cNvPr id="826" name="TextBox 3">
          <a:extLst>
            <a:ext uri="{FF2B5EF4-FFF2-40B4-BE49-F238E27FC236}">
              <a16:creationId xmlns:a16="http://schemas.microsoft.com/office/drawing/2014/main" id="{793F6CE8-5FB9-4F04-8977-3669C27BB4FC}"/>
            </a:ext>
          </a:extLst>
        </xdr:cNvPr>
        <xdr:cNvSpPr txBox="1">
          <a:spLocks noChangeArrowheads="1"/>
        </xdr:cNvSpPr>
      </xdr:nvSpPr>
      <xdr:spPr bwMode="auto">
        <a:xfrm>
          <a:off x="2438400" y="5324475"/>
          <a:ext cx="0" cy="30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9433"/>
    <xdr:sp macro="" textlink="">
      <xdr:nvSpPr>
        <xdr:cNvPr id="827" name="TextBox 3">
          <a:extLst>
            <a:ext uri="{FF2B5EF4-FFF2-40B4-BE49-F238E27FC236}">
              <a16:creationId xmlns:a16="http://schemas.microsoft.com/office/drawing/2014/main" id="{998C4A0C-2548-4FD4-82B5-90E43345259A}"/>
            </a:ext>
          </a:extLst>
        </xdr:cNvPr>
        <xdr:cNvSpPr txBox="1">
          <a:spLocks noChangeArrowheads="1"/>
        </xdr:cNvSpPr>
      </xdr:nvSpPr>
      <xdr:spPr bwMode="auto">
        <a:xfrm>
          <a:off x="2438400" y="532447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9908"/>
    <xdr:sp macro="" textlink="">
      <xdr:nvSpPr>
        <xdr:cNvPr id="828" name="TextBox 3">
          <a:extLst>
            <a:ext uri="{FF2B5EF4-FFF2-40B4-BE49-F238E27FC236}">
              <a16:creationId xmlns:a16="http://schemas.microsoft.com/office/drawing/2014/main" id="{2E66784B-FBBC-4D98-9D54-520FEFC564ED}"/>
            </a:ext>
          </a:extLst>
        </xdr:cNvPr>
        <xdr:cNvSpPr txBox="1">
          <a:spLocks noChangeArrowheads="1"/>
        </xdr:cNvSpPr>
      </xdr:nvSpPr>
      <xdr:spPr bwMode="auto">
        <a:xfrm>
          <a:off x="2438400" y="5324475"/>
          <a:ext cx="0" cy="30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9433"/>
    <xdr:sp macro="" textlink="">
      <xdr:nvSpPr>
        <xdr:cNvPr id="829" name="TextBox 3">
          <a:extLst>
            <a:ext uri="{FF2B5EF4-FFF2-40B4-BE49-F238E27FC236}">
              <a16:creationId xmlns:a16="http://schemas.microsoft.com/office/drawing/2014/main" id="{65CEA9B9-6699-40FB-B479-84D5F141A23C}"/>
            </a:ext>
          </a:extLst>
        </xdr:cNvPr>
        <xdr:cNvSpPr txBox="1">
          <a:spLocks noChangeArrowheads="1"/>
        </xdr:cNvSpPr>
      </xdr:nvSpPr>
      <xdr:spPr bwMode="auto">
        <a:xfrm>
          <a:off x="2438400" y="532447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0436"/>
    <xdr:sp macro="" textlink="">
      <xdr:nvSpPr>
        <xdr:cNvPr id="830" name="TextBox 3">
          <a:extLst>
            <a:ext uri="{FF2B5EF4-FFF2-40B4-BE49-F238E27FC236}">
              <a16:creationId xmlns:a16="http://schemas.microsoft.com/office/drawing/2014/main" id="{00C39D4D-5377-46CD-B231-BEC1F67562CA}"/>
            </a:ext>
          </a:extLst>
        </xdr:cNvPr>
        <xdr:cNvSpPr txBox="1">
          <a:spLocks noChangeArrowheads="1"/>
        </xdr:cNvSpPr>
      </xdr:nvSpPr>
      <xdr:spPr bwMode="auto">
        <a:xfrm>
          <a:off x="2438400" y="532447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8483"/>
    <xdr:sp macro="" textlink="">
      <xdr:nvSpPr>
        <xdr:cNvPr id="831" name="TextBox 3">
          <a:extLst>
            <a:ext uri="{FF2B5EF4-FFF2-40B4-BE49-F238E27FC236}">
              <a16:creationId xmlns:a16="http://schemas.microsoft.com/office/drawing/2014/main" id="{64CCEDC5-195A-4CA6-89B8-87234F1CBE12}"/>
            </a:ext>
          </a:extLst>
        </xdr:cNvPr>
        <xdr:cNvSpPr txBox="1">
          <a:spLocks noChangeArrowheads="1"/>
        </xdr:cNvSpPr>
      </xdr:nvSpPr>
      <xdr:spPr bwMode="auto">
        <a:xfrm>
          <a:off x="2438400" y="532447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9433"/>
    <xdr:sp macro="" textlink="">
      <xdr:nvSpPr>
        <xdr:cNvPr id="832" name="TextBox 3">
          <a:extLst>
            <a:ext uri="{FF2B5EF4-FFF2-40B4-BE49-F238E27FC236}">
              <a16:creationId xmlns:a16="http://schemas.microsoft.com/office/drawing/2014/main" id="{226FB643-D414-438B-84DA-E95D3DB23C7A}"/>
            </a:ext>
          </a:extLst>
        </xdr:cNvPr>
        <xdr:cNvSpPr txBox="1">
          <a:spLocks noChangeArrowheads="1"/>
        </xdr:cNvSpPr>
      </xdr:nvSpPr>
      <xdr:spPr bwMode="auto">
        <a:xfrm>
          <a:off x="2438400" y="532447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33" name="TextBox 3">
          <a:extLst>
            <a:ext uri="{FF2B5EF4-FFF2-40B4-BE49-F238E27FC236}">
              <a16:creationId xmlns:a16="http://schemas.microsoft.com/office/drawing/2014/main" id="{331CC289-5AEC-4004-A54F-D11E98C59F79}"/>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9433"/>
    <xdr:sp macro="" textlink="">
      <xdr:nvSpPr>
        <xdr:cNvPr id="834" name="TextBox 3">
          <a:extLst>
            <a:ext uri="{FF2B5EF4-FFF2-40B4-BE49-F238E27FC236}">
              <a16:creationId xmlns:a16="http://schemas.microsoft.com/office/drawing/2014/main" id="{4CB767AD-17C9-4BC7-8E65-F0B79182C946}"/>
            </a:ext>
          </a:extLst>
        </xdr:cNvPr>
        <xdr:cNvSpPr txBox="1">
          <a:spLocks noChangeArrowheads="1"/>
        </xdr:cNvSpPr>
      </xdr:nvSpPr>
      <xdr:spPr bwMode="auto">
        <a:xfrm>
          <a:off x="2438400" y="532447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35" name="TextBox 3">
          <a:extLst>
            <a:ext uri="{FF2B5EF4-FFF2-40B4-BE49-F238E27FC236}">
              <a16:creationId xmlns:a16="http://schemas.microsoft.com/office/drawing/2014/main" id="{B1DCB5A1-805C-496A-9B60-BD6FCE0DE34C}"/>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28958"/>
    <xdr:sp macro="" textlink="">
      <xdr:nvSpPr>
        <xdr:cNvPr id="836" name="TextBox 3">
          <a:extLst>
            <a:ext uri="{FF2B5EF4-FFF2-40B4-BE49-F238E27FC236}">
              <a16:creationId xmlns:a16="http://schemas.microsoft.com/office/drawing/2014/main" id="{0E46DB20-253D-420D-8C22-1B142C9E9ED4}"/>
            </a:ext>
          </a:extLst>
        </xdr:cNvPr>
        <xdr:cNvSpPr txBox="1">
          <a:spLocks noChangeArrowheads="1"/>
        </xdr:cNvSpPr>
      </xdr:nvSpPr>
      <xdr:spPr bwMode="auto">
        <a:xfrm>
          <a:off x="2438400" y="532447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837" name="TextBox 3">
          <a:extLst>
            <a:ext uri="{FF2B5EF4-FFF2-40B4-BE49-F238E27FC236}">
              <a16:creationId xmlns:a16="http://schemas.microsoft.com/office/drawing/2014/main" id="{AB7AB210-9CFE-4C6D-9280-6154E9319700}"/>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28958"/>
    <xdr:sp macro="" textlink="">
      <xdr:nvSpPr>
        <xdr:cNvPr id="838" name="TextBox 3">
          <a:extLst>
            <a:ext uri="{FF2B5EF4-FFF2-40B4-BE49-F238E27FC236}">
              <a16:creationId xmlns:a16="http://schemas.microsoft.com/office/drawing/2014/main" id="{E1401662-03A3-4B1E-9C4A-7808B304BE01}"/>
            </a:ext>
          </a:extLst>
        </xdr:cNvPr>
        <xdr:cNvSpPr txBox="1">
          <a:spLocks noChangeArrowheads="1"/>
        </xdr:cNvSpPr>
      </xdr:nvSpPr>
      <xdr:spPr bwMode="auto">
        <a:xfrm>
          <a:off x="2438400" y="532447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8483"/>
    <xdr:sp macro="" textlink="">
      <xdr:nvSpPr>
        <xdr:cNvPr id="839" name="TextBox 3">
          <a:extLst>
            <a:ext uri="{FF2B5EF4-FFF2-40B4-BE49-F238E27FC236}">
              <a16:creationId xmlns:a16="http://schemas.microsoft.com/office/drawing/2014/main" id="{FD5B9BA1-F122-471D-B9D0-2F3E7726A8A8}"/>
            </a:ext>
          </a:extLst>
        </xdr:cNvPr>
        <xdr:cNvSpPr txBox="1">
          <a:spLocks noChangeArrowheads="1"/>
        </xdr:cNvSpPr>
      </xdr:nvSpPr>
      <xdr:spPr bwMode="auto">
        <a:xfrm>
          <a:off x="2438400" y="532447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28958"/>
    <xdr:sp macro="" textlink="">
      <xdr:nvSpPr>
        <xdr:cNvPr id="840" name="TextBox 3">
          <a:extLst>
            <a:ext uri="{FF2B5EF4-FFF2-40B4-BE49-F238E27FC236}">
              <a16:creationId xmlns:a16="http://schemas.microsoft.com/office/drawing/2014/main" id="{0FCC5312-2384-4A6C-A216-8A37AF88202E}"/>
            </a:ext>
          </a:extLst>
        </xdr:cNvPr>
        <xdr:cNvSpPr txBox="1">
          <a:spLocks noChangeArrowheads="1"/>
        </xdr:cNvSpPr>
      </xdr:nvSpPr>
      <xdr:spPr bwMode="auto">
        <a:xfrm>
          <a:off x="2438400" y="532447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8483"/>
    <xdr:sp macro="" textlink="">
      <xdr:nvSpPr>
        <xdr:cNvPr id="841" name="TextBox 3">
          <a:extLst>
            <a:ext uri="{FF2B5EF4-FFF2-40B4-BE49-F238E27FC236}">
              <a16:creationId xmlns:a16="http://schemas.microsoft.com/office/drawing/2014/main" id="{F42459CE-D6DE-4024-AC64-D9286E7F09DF}"/>
            </a:ext>
          </a:extLst>
        </xdr:cNvPr>
        <xdr:cNvSpPr txBox="1">
          <a:spLocks noChangeArrowheads="1"/>
        </xdr:cNvSpPr>
      </xdr:nvSpPr>
      <xdr:spPr bwMode="auto">
        <a:xfrm>
          <a:off x="2438400" y="532447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42" name="TextBox 3">
          <a:extLst>
            <a:ext uri="{FF2B5EF4-FFF2-40B4-BE49-F238E27FC236}">
              <a16:creationId xmlns:a16="http://schemas.microsoft.com/office/drawing/2014/main" id="{1ECF6D2D-9062-43FA-834C-3B6A9E94B583}"/>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0436"/>
    <xdr:sp macro="" textlink="">
      <xdr:nvSpPr>
        <xdr:cNvPr id="843" name="TextBox 3">
          <a:extLst>
            <a:ext uri="{FF2B5EF4-FFF2-40B4-BE49-F238E27FC236}">
              <a16:creationId xmlns:a16="http://schemas.microsoft.com/office/drawing/2014/main" id="{544BB5F0-AA17-4A2A-8C49-8993AFC23903}"/>
            </a:ext>
          </a:extLst>
        </xdr:cNvPr>
        <xdr:cNvSpPr txBox="1">
          <a:spLocks noChangeArrowheads="1"/>
        </xdr:cNvSpPr>
      </xdr:nvSpPr>
      <xdr:spPr bwMode="auto">
        <a:xfrm>
          <a:off x="2438400" y="532447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8483"/>
    <xdr:sp macro="" textlink="">
      <xdr:nvSpPr>
        <xdr:cNvPr id="844" name="TextBox 3">
          <a:extLst>
            <a:ext uri="{FF2B5EF4-FFF2-40B4-BE49-F238E27FC236}">
              <a16:creationId xmlns:a16="http://schemas.microsoft.com/office/drawing/2014/main" id="{1A9F33DC-7207-4C98-81AA-F3DAB265030A}"/>
            </a:ext>
          </a:extLst>
        </xdr:cNvPr>
        <xdr:cNvSpPr txBox="1">
          <a:spLocks noChangeArrowheads="1"/>
        </xdr:cNvSpPr>
      </xdr:nvSpPr>
      <xdr:spPr bwMode="auto">
        <a:xfrm>
          <a:off x="2438400" y="532447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45" name="TextBox 3">
          <a:extLst>
            <a:ext uri="{FF2B5EF4-FFF2-40B4-BE49-F238E27FC236}">
              <a16:creationId xmlns:a16="http://schemas.microsoft.com/office/drawing/2014/main" id="{D9C93A0A-94DC-4FFA-AE12-63286B50691A}"/>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8483"/>
    <xdr:sp macro="" textlink="">
      <xdr:nvSpPr>
        <xdr:cNvPr id="846" name="TextBox 3">
          <a:extLst>
            <a:ext uri="{FF2B5EF4-FFF2-40B4-BE49-F238E27FC236}">
              <a16:creationId xmlns:a16="http://schemas.microsoft.com/office/drawing/2014/main" id="{83F9A972-4A15-4ADE-A0E5-12337C56261E}"/>
            </a:ext>
          </a:extLst>
        </xdr:cNvPr>
        <xdr:cNvSpPr txBox="1">
          <a:spLocks noChangeArrowheads="1"/>
        </xdr:cNvSpPr>
      </xdr:nvSpPr>
      <xdr:spPr bwMode="auto">
        <a:xfrm>
          <a:off x="2438400" y="532447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47" name="TextBox 3">
          <a:extLst>
            <a:ext uri="{FF2B5EF4-FFF2-40B4-BE49-F238E27FC236}">
              <a16:creationId xmlns:a16="http://schemas.microsoft.com/office/drawing/2014/main" id="{4D12A472-41B1-44BF-8E70-9EBAC271893B}"/>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7736"/>
    <xdr:sp macro="" textlink="">
      <xdr:nvSpPr>
        <xdr:cNvPr id="848" name="TextBox 3">
          <a:extLst>
            <a:ext uri="{FF2B5EF4-FFF2-40B4-BE49-F238E27FC236}">
              <a16:creationId xmlns:a16="http://schemas.microsoft.com/office/drawing/2014/main" id="{EF5D6754-1AFE-4CB1-B6F6-4B736D9FA7B3}"/>
            </a:ext>
          </a:extLst>
        </xdr:cNvPr>
        <xdr:cNvSpPr txBox="1">
          <a:spLocks noChangeArrowheads="1"/>
        </xdr:cNvSpPr>
      </xdr:nvSpPr>
      <xdr:spPr bwMode="auto">
        <a:xfrm>
          <a:off x="2438400" y="532447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849" name="TextBox 3">
          <a:extLst>
            <a:ext uri="{FF2B5EF4-FFF2-40B4-BE49-F238E27FC236}">
              <a16:creationId xmlns:a16="http://schemas.microsoft.com/office/drawing/2014/main" id="{38517351-40A3-4969-979B-D96A8AA00B12}"/>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850" name="TextBox 3">
          <a:extLst>
            <a:ext uri="{FF2B5EF4-FFF2-40B4-BE49-F238E27FC236}">
              <a16:creationId xmlns:a16="http://schemas.microsoft.com/office/drawing/2014/main" id="{A4737AA0-51F4-4D21-9AAD-7E9ED1C4ACF0}"/>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51" name="TextBox 3">
          <a:extLst>
            <a:ext uri="{FF2B5EF4-FFF2-40B4-BE49-F238E27FC236}">
              <a16:creationId xmlns:a16="http://schemas.microsoft.com/office/drawing/2014/main" id="{3051E216-8B84-4549-AD0B-1E3BBF87212C}"/>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852" name="TextBox 3">
          <a:extLst>
            <a:ext uri="{FF2B5EF4-FFF2-40B4-BE49-F238E27FC236}">
              <a16:creationId xmlns:a16="http://schemas.microsoft.com/office/drawing/2014/main" id="{E55BFAE4-0E79-4DCC-BDF6-C858F646AA51}"/>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53" name="TextBox 3">
          <a:extLst>
            <a:ext uri="{FF2B5EF4-FFF2-40B4-BE49-F238E27FC236}">
              <a16:creationId xmlns:a16="http://schemas.microsoft.com/office/drawing/2014/main" id="{2880913B-2A8B-46CE-995D-056DC1A8425D}"/>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0383"/>
    <xdr:sp macro="" textlink="">
      <xdr:nvSpPr>
        <xdr:cNvPr id="854" name="TextBox 3">
          <a:extLst>
            <a:ext uri="{FF2B5EF4-FFF2-40B4-BE49-F238E27FC236}">
              <a16:creationId xmlns:a16="http://schemas.microsoft.com/office/drawing/2014/main" id="{4F4A8648-C6A8-480A-AD92-D07907F70104}"/>
            </a:ext>
          </a:extLst>
        </xdr:cNvPr>
        <xdr:cNvSpPr txBox="1">
          <a:spLocks noChangeArrowheads="1"/>
        </xdr:cNvSpPr>
      </xdr:nvSpPr>
      <xdr:spPr bwMode="auto">
        <a:xfrm>
          <a:off x="2438400" y="5324475"/>
          <a:ext cx="0" cy="300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55" name="TextBox 3">
          <a:extLst>
            <a:ext uri="{FF2B5EF4-FFF2-40B4-BE49-F238E27FC236}">
              <a16:creationId xmlns:a16="http://schemas.microsoft.com/office/drawing/2014/main" id="{DF89FBA2-744C-47FF-A4CB-4445CC3CFDDE}"/>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0436"/>
    <xdr:sp macro="" textlink="">
      <xdr:nvSpPr>
        <xdr:cNvPr id="856" name="TextBox 3">
          <a:extLst>
            <a:ext uri="{FF2B5EF4-FFF2-40B4-BE49-F238E27FC236}">
              <a16:creationId xmlns:a16="http://schemas.microsoft.com/office/drawing/2014/main" id="{0D04F3C7-B7AE-4B7D-88E7-7B0240649401}"/>
            </a:ext>
          </a:extLst>
        </xdr:cNvPr>
        <xdr:cNvSpPr txBox="1">
          <a:spLocks noChangeArrowheads="1"/>
        </xdr:cNvSpPr>
      </xdr:nvSpPr>
      <xdr:spPr bwMode="auto">
        <a:xfrm>
          <a:off x="2438400" y="532447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7736"/>
    <xdr:sp macro="" textlink="">
      <xdr:nvSpPr>
        <xdr:cNvPr id="857" name="TextBox 3">
          <a:extLst>
            <a:ext uri="{FF2B5EF4-FFF2-40B4-BE49-F238E27FC236}">
              <a16:creationId xmlns:a16="http://schemas.microsoft.com/office/drawing/2014/main" id="{35A46C98-2AA7-41B7-A307-820DEA0CA368}"/>
            </a:ext>
          </a:extLst>
        </xdr:cNvPr>
        <xdr:cNvSpPr txBox="1">
          <a:spLocks noChangeArrowheads="1"/>
        </xdr:cNvSpPr>
      </xdr:nvSpPr>
      <xdr:spPr bwMode="auto">
        <a:xfrm>
          <a:off x="2438400" y="532447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9433"/>
    <xdr:sp macro="" textlink="">
      <xdr:nvSpPr>
        <xdr:cNvPr id="858" name="TextBox 3">
          <a:extLst>
            <a:ext uri="{FF2B5EF4-FFF2-40B4-BE49-F238E27FC236}">
              <a16:creationId xmlns:a16="http://schemas.microsoft.com/office/drawing/2014/main" id="{4A3C8343-485E-434F-92E9-E95996D43A93}"/>
            </a:ext>
          </a:extLst>
        </xdr:cNvPr>
        <xdr:cNvSpPr txBox="1">
          <a:spLocks noChangeArrowheads="1"/>
        </xdr:cNvSpPr>
      </xdr:nvSpPr>
      <xdr:spPr bwMode="auto">
        <a:xfrm>
          <a:off x="2438400" y="532447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0383"/>
    <xdr:sp macro="" textlink="">
      <xdr:nvSpPr>
        <xdr:cNvPr id="859" name="TextBox 3">
          <a:extLst>
            <a:ext uri="{FF2B5EF4-FFF2-40B4-BE49-F238E27FC236}">
              <a16:creationId xmlns:a16="http://schemas.microsoft.com/office/drawing/2014/main" id="{21D81E68-7F61-42B4-93D1-BF5C20A54C5F}"/>
            </a:ext>
          </a:extLst>
        </xdr:cNvPr>
        <xdr:cNvSpPr txBox="1">
          <a:spLocks noChangeArrowheads="1"/>
        </xdr:cNvSpPr>
      </xdr:nvSpPr>
      <xdr:spPr bwMode="auto">
        <a:xfrm>
          <a:off x="2438400" y="5324475"/>
          <a:ext cx="0" cy="300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60" name="TextBox 3">
          <a:extLst>
            <a:ext uri="{FF2B5EF4-FFF2-40B4-BE49-F238E27FC236}">
              <a16:creationId xmlns:a16="http://schemas.microsoft.com/office/drawing/2014/main" id="{1F1DBA96-829E-44EC-91BD-734BCD0C03F7}"/>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61" name="TextBox 3">
          <a:extLst>
            <a:ext uri="{FF2B5EF4-FFF2-40B4-BE49-F238E27FC236}">
              <a16:creationId xmlns:a16="http://schemas.microsoft.com/office/drawing/2014/main" id="{35492067-A9AC-4BCE-9599-168485951E26}"/>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862" name="TextBox 3">
          <a:extLst>
            <a:ext uri="{FF2B5EF4-FFF2-40B4-BE49-F238E27FC236}">
              <a16:creationId xmlns:a16="http://schemas.microsoft.com/office/drawing/2014/main" id="{AE9CD1A9-BB11-439D-AF89-93E726939CAF}"/>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7736"/>
    <xdr:sp macro="" textlink="">
      <xdr:nvSpPr>
        <xdr:cNvPr id="863" name="TextBox 3">
          <a:extLst>
            <a:ext uri="{FF2B5EF4-FFF2-40B4-BE49-F238E27FC236}">
              <a16:creationId xmlns:a16="http://schemas.microsoft.com/office/drawing/2014/main" id="{DB0D7059-568D-4349-ACA9-128F914C70BE}"/>
            </a:ext>
          </a:extLst>
        </xdr:cNvPr>
        <xdr:cNvSpPr txBox="1">
          <a:spLocks noChangeArrowheads="1"/>
        </xdr:cNvSpPr>
      </xdr:nvSpPr>
      <xdr:spPr bwMode="auto">
        <a:xfrm>
          <a:off x="2438400" y="532447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8483"/>
    <xdr:sp macro="" textlink="">
      <xdr:nvSpPr>
        <xdr:cNvPr id="864" name="TextBox 3">
          <a:extLst>
            <a:ext uri="{FF2B5EF4-FFF2-40B4-BE49-F238E27FC236}">
              <a16:creationId xmlns:a16="http://schemas.microsoft.com/office/drawing/2014/main" id="{72242127-808C-4827-AB5E-0C99F9EE319C}"/>
            </a:ext>
          </a:extLst>
        </xdr:cNvPr>
        <xdr:cNvSpPr txBox="1">
          <a:spLocks noChangeArrowheads="1"/>
        </xdr:cNvSpPr>
      </xdr:nvSpPr>
      <xdr:spPr bwMode="auto">
        <a:xfrm>
          <a:off x="2438400" y="532447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7736"/>
    <xdr:sp macro="" textlink="">
      <xdr:nvSpPr>
        <xdr:cNvPr id="865" name="TextBox 3">
          <a:extLst>
            <a:ext uri="{FF2B5EF4-FFF2-40B4-BE49-F238E27FC236}">
              <a16:creationId xmlns:a16="http://schemas.microsoft.com/office/drawing/2014/main" id="{1106E988-F5E0-4D89-8766-9E6811F9852E}"/>
            </a:ext>
          </a:extLst>
        </xdr:cNvPr>
        <xdr:cNvSpPr txBox="1">
          <a:spLocks noChangeArrowheads="1"/>
        </xdr:cNvSpPr>
      </xdr:nvSpPr>
      <xdr:spPr bwMode="auto">
        <a:xfrm>
          <a:off x="2438400" y="532447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8483"/>
    <xdr:sp macro="" textlink="">
      <xdr:nvSpPr>
        <xdr:cNvPr id="866" name="TextBox 3">
          <a:extLst>
            <a:ext uri="{FF2B5EF4-FFF2-40B4-BE49-F238E27FC236}">
              <a16:creationId xmlns:a16="http://schemas.microsoft.com/office/drawing/2014/main" id="{F3D93181-6ED3-4B70-BDFC-1B858689FFA3}"/>
            </a:ext>
          </a:extLst>
        </xdr:cNvPr>
        <xdr:cNvSpPr txBox="1">
          <a:spLocks noChangeArrowheads="1"/>
        </xdr:cNvSpPr>
      </xdr:nvSpPr>
      <xdr:spPr bwMode="auto">
        <a:xfrm>
          <a:off x="2438400" y="532447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6733"/>
    <xdr:sp macro="" textlink="">
      <xdr:nvSpPr>
        <xdr:cNvPr id="867" name="TextBox 3">
          <a:extLst>
            <a:ext uri="{FF2B5EF4-FFF2-40B4-BE49-F238E27FC236}">
              <a16:creationId xmlns:a16="http://schemas.microsoft.com/office/drawing/2014/main" id="{A726638B-4551-458B-8CC5-766F99AE2551}"/>
            </a:ext>
          </a:extLst>
        </xdr:cNvPr>
        <xdr:cNvSpPr txBox="1">
          <a:spLocks noChangeArrowheads="1"/>
        </xdr:cNvSpPr>
      </xdr:nvSpPr>
      <xdr:spPr bwMode="auto">
        <a:xfrm>
          <a:off x="2438400" y="5324475"/>
          <a:ext cx="0" cy="306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68" name="TextBox 3">
          <a:extLst>
            <a:ext uri="{FF2B5EF4-FFF2-40B4-BE49-F238E27FC236}">
              <a16:creationId xmlns:a16="http://schemas.microsoft.com/office/drawing/2014/main" id="{A26341A6-3D72-40F4-8348-C33A9ADA204D}"/>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25783"/>
    <xdr:sp macro="" textlink="">
      <xdr:nvSpPr>
        <xdr:cNvPr id="869" name="TextBox 3">
          <a:extLst>
            <a:ext uri="{FF2B5EF4-FFF2-40B4-BE49-F238E27FC236}">
              <a16:creationId xmlns:a16="http://schemas.microsoft.com/office/drawing/2014/main" id="{BF1A99D2-6409-4B0F-95BD-61199B56B17F}"/>
            </a:ext>
          </a:extLst>
        </xdr:cNvPr>
        <xdr:cNvSpPr txBox="1">
          <a:spLocks noChangeArrowheads="1"/>
        </xdr:cNvSpPr>
      </xdr:nvSpPr>
      <xdr:spPr bwMode="auto">
        <a:xfrm>
          <a:off x="2438400" y="5324475"/>
          <a:ext cx="0" cy="325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6733"/>
    <xdr:sp macro="" textlink="">
      <xdr:nvSpPr>
        <xdr:cNvPr id="870" name="TextBox 3">
          <a:extLst>
            <a:ext uri="{FF2B5EF4-FFF2-40B4-BE49-F238E27FC236}">
              <a16:creationId xmlns:a16="http://schemas.microsoft.com/office/drawing/2014/main" id="{9825258C-4174-4D53-977E-258CE6ACADD9}"/>
            </a:ext>
          </a:extLst>
        </xdr:cNvPr>
        <xdr:cNvSpPr txBox="1">
          <a:spLocks noChangeArrowheads="1"/>
        </xdr:cNvSpPr>
      </xdr:nvSpPr>
      <xdr:spPr bwMode="auto">
        <a:xfrm>
          <a:off x="2438400" y="5324475"/>
          <a:ext cx="0" cy="306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7208"/>
    <xdr:sp macro="" textlink="">
      <xdr:nvSpPr>
        <xdr:cNvPr id="871" name="TextBox 3">
          <a:extLst>
            <a:ext uri="{FF2B5EF4-FFF2-40B4-BE49-F238E27FC236}">
              <a16:creationId xmlns:a16="http://schemas.microsoft.com/office/drawing/2014/main" id="{7F23A584-B5CD-43CE-A957-9EB3E706370D}"/>
            </a:ext>
          </a:extLst>
        </xdr:cNvPr>
        <xdr:cNvSpPr txBox="1">
          <a:spLocks noChangeArrowheads="1"/>
        </xdr:cNvSpPr>
      </xdr:nvSpPr>
      <xdr:spPr bwMode="auto">
        <a:xfrm>
          <a:off x="2438400" y="5324475"/>
          <a:ext cx="0" cy="297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2133"/>
    <xdr:sp macro="" textlink="">
      <xdr:nvSpPr>
        <xdr:cNvPr id="872" name="TextBox 3">
          <a:extLst>
            <a:ext uri="{FF2B5EF4-FFF2-40B4-BE49-F238E27FC236}">
              <a16:creationId xmlns:a16="http://schemas.microsoft.com/office/drawing/2014/main" id="{ABD597C4-5757-4B6E-84FA-6CCE8C1DF1C2}"/>
            </a:ext>
          </a:extLst>
        </xdr:cNvPr>
        <xdr:cNvSpPr txBox="1">
          <a:spLocks noChangeArrowheads="1"/>
        </xdr:cNvSpPr>
      </xdr:nvSpPr>
      <xdr:spPr bwMode="auto">
        <a:xfrm>
          <a:off x="2438400" y="532447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3083"/>
    <xdr:sp macro="" textlink="">
      <xdr:nvSpPr>
        <xdr:cNvPr id="873" name="TextBox 3">
          <a:extLst>
            <a:ext uri="{FF2B5EF4-FFF2-40B4-BE49-F238E27FC236}">
              <a16:creationId xmlns:a16="http://schemas.microsoft.com/office/drawing/2014/main" id="{D9E2E50E-3422-4B5E-8856-CFFA81897039}"/>
            </a:ext>
          </a:extLst>
        </xdr:cNvPr>
        <xdr:cNvSpPr txBox="1">
          <a:spLocks noChangeArrowheads="1"/>
        </xdr:cNvSpPr>
      </xdr:nvSpPr>
      <xdr:spPr bwMode="auto">
        <a:xfrm>
          <a:off x="2438400" y="532447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3558"/>
    <xdr:sp macro="" textlink="">
      <xdr:nvSpPr>
        <xdr:cNvPr id="874" name="TextBox 3">
          <a:extLst>
            <a:ext uri="{FF2B5EF4-FFF2-40B4-BE49-F238E27FC236}">
              <a16:creationId xmlns:a16="http://schemas.microsoft.com/office/drawing/2014/main" id="{2BC8B62F-59AB-4287-AC19-464A900FC279}"/>
            </a:ext>
          </a:extLst>
        </xdr:cNvPr>
        <xdr:cNvSpPr txBox="1">
          <a:spLocks noChangeArrowheads="1"/>
        </xdr:cNvSpPr>
      </xdr:nvSpPr>
      <xdr:spPr bwMode="auto">
        <a:xfrm>
          <a:off x="2438400" y="532447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4086"/>
    <xdr:sp macro="" textlink="">
      <xdr:nvSpPr>
        <xdr:cNvPr id="875" name="TextBox 3">
          <a:extLst>
            <a:ext uri="{FF2B5EF4-FFF2-40B4-BE49-F238E27FC236}">
              <a16:creationId xmlns:a16="http://schemas.microsoft.com/office/drawing/2014/main" id="{13FE7581-778B-48E9-A0CC-06B5D7901417}"/>
            </a:ext>
          </a:extLst>
        </xdr:cNvPr>
        <xdr:cNvSpPr txBox="1">
          <a:spLocks noChangeArrowheads="1"/>
        </xdr:cNvSpPr>
      </xdr:nvSpPr>
      <xdr:spPr bwMode="auto">
        <a:xfrm>
          <a:off x="2438400" y="532447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2133"/>
    <xdr:sp macro="" textlink="">
      <xdr:nvSpPr>
        <xdr:cNvPr id="876" name="TextBox 3">
          <a:extLst>
            <a:ext uri="{FF2B5EF4-FFF2-40B4-BE49-F238E27FC236}">
              <a16:creationId xmlns:a16="http://schemas.microsoft.com/office/drawing/2014/main" id="{30E42918-BDA4-4AF5-BABD-D2D405976B85}"/>
            </a:ext>
          </a:extLst>
        </xdr:cNvPr>
        <xdr:cNvSpPr txBox="1">
          <a:spLocks noChangeArrowheads="1"/>
        </xdr:cNvSpPr>
      </xdr:nvSpPr>
      <xdr:spPr bwMode="auto">
        <a:xfrm>
          <a:off x="2438400" y="532447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22608"/>
    <xdr:sp macro="" textlink="">
      <xdr:nvSpPr>
        <xdr:cNvPr id="877" name="TextBox 3">
          <a:extLst>
            <a:ext uri="{FF2B5EF4-FFF2-40B4-BE49-F238E27FC236}">
              <a16:creationId xmlns:a16="http://schemas.microsoft.com/office/drawing/2014/main" id="{B7EA8485-8727-4E0F-B99B-DE7FCB75FDA5}"/>
            </a:ext>
          </a:extLst>
        </xdr:cNvPr>
        <xdr:cNvSpPr txBox="1">
          <a:spLocks noChangeArrowheads="1"/>
        </xdr:cNvSpPr>
      </xdr:nvSpPr>
      <xdr:spPr bwMode="auto">
        <a:xfrm>
          <a:off x="2438400" y="532447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3558"/>
    <xdr:sp macro="" textlink="">
      <xdr:nvSpPr>
        <xdr:cNvPr id="878" name="TextBox 3">
          <a:extLst>
            <a:ext uri="{FF2B5EF4-FFF2-40B4-BE49-F238E27FC236}">
              <a16:creationId xmlns:a16="http://schemas.microsoft.com/office/drawing/2014/main" id="{8AE866B0-B3AD-41D3-B271-3E1D5836EED6}"/>
            </a:ext>
          </a:extLst>
        </xdr:cNvPr>
        <xdr:cNvSpPr txBox="1">
          <a:spLocks noChangeArrowheads="1"/>
        </xdr:cNvSpPr>
      </xdr:nvSpPr>
      <xdr:spPr bwMode="auto">
        <a:xfrm>
          <a:off x="2438400" y="532447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4033"/>
    <xdr:sp macro="" textlink="">
      <xdr:nvSpPr>
        <xdr:cNvPr id="879" name="TextBox 3">
          <a:extLst>
            <a:ext uri="{FF2B5EF4-FFF2-40B4-BE49-F238E27FC236}">
              <a16:creationId xmlns:a16="http://schemas.microsoft.com/office/drawing/2014/main" id="{E26111B1-9464-490A-9BF5-A54D9E87B1F9}"/>
            </a:ext>
          </a:extLst>
        </xdr:cNvPr>
        <xdr:cNvSpPr txBox="1">
          <a:spLocks noChangeArrowheads="1"/>
        </xdr:cNvSpPr>
      </xdr:nvSpPr>
      <xdr:spPr bwMode="auto">
        <a:xfrm>
          <a:off x="2438400" y="532447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3558"/>
    <xdr:sp macro="" textlink="">
      <xdr:nvSpPr>
        <xdr:cNvPr id="880" name="TextBox 3">
          <a:extLst>
            <a:ext uri="{FF2B5EF4-FFF2-40B4-BE49-F238E27FC236}">
              <a16:creationId xmlns:a16="http://schemas.microsoft.com/office/drawing/2014/main" id="{402E0C4B-D08A-4993-A0A8-2AA72C62F369}"/>
            </a:ext>
          </a:extLst>
        </xdr:cNvPr>
        <xdr:cNvSpPr txBox="1">
          <a:spLocks noChangeArrowheads="1"/>
        </xdr:cNvSpPr>
      </xdr:nvSpPr>
      <xdr:spPr bwMode="auto">
        <a:xfrm>
          <a:off x="2438400" y="532447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4033"/>
    <xdr:sp macro="" textlink="">
      <xdr:nvSpPr>
        <xdr:cNvPr id="881" name="TextBox 3">
          <a:extLst>
            <a:ext uri="{FF2B5EF4-FFF2-40B4-BE49-F238E27FC236}">
              <a16:creationId xmlns:a16="http://schemas.microsoft.com/office/drawing/2014/main" id="{03273D38-C326-4944-8B56-59CCCC4AA08C}"/>
            </a:ext>
          </a:extLst>
        </xdr:cNvPr>
        <xdr:cNvSpPr txBox="1">
          <a:spLocks noChangeArrowheads="1"/>
        </xdr:cNvSpPr>
      </xdr:nvSpPr>
      <xdr:spPr bwMode="auto">
        <a:xfrm>
          <a:off x="2438400" y="532447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82" name="TextBox 3">
          <a:extLst>
            <a:ext uri="{FF2B5EF4-FFF2-40B4-BE49-F238E27FC236}">
              <a16:creationId xmlns:a16="http://schemas.microsoft.com/office/drawing/2014/main" id="{C45F111F-7798-4985-8C2D-76F084B044AE}"/>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83" name="TextBox 3">
          <a:extLst>
            <a:ext uri="{FF2B5EF4-FFF2-40B4-BE49-F238E27FC236}">
              <a16:creationId xmlns:a16="http://schemas.microsoft.com/office/drawing/2014/main" id="{7834E13A-7B5A-49F8-ACE7-0F81ED5CEACB}"/>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84" name="TextBox 3">
          <a:extLst>
            <a:ext uri="{FF2B5EF4-FFF2-40B4-BE49-F238E27FC236}">
              <a16:creationId xmlns:a16="http://schemas.microsoft.com/office/drawing/2014/main" id="{729F812C-3A5D-4D1A-93AE-FA2C2FD26B25}"/>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85" name="TextBox 3">
          <a:extLst>
            <a:ext uri="{FF2B5EF4-FFF2-40B4-BE49-F238E27FC236}">
              <a16:creationId xmlns:a16="http://schemas.microsoft.com/office/drawing/2014/main" id="{C3490FA9-D7FB-4D72-A143-64115011F269}"/>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86" name="TextBox 3">
          <a:extLst>
            <a:ext uri="{FF2B5EF4-FFF2-40B4-BE49-F238E27FC236}">
              <a16:creationId xmlns:a16="http://schemas.microsoft.com/office/drawing/2014/main" id="{B3914CA7-2326-4F51-ABE8-6410A206CBEE}"/>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87" name="TextBox 3">
          <a:extLst>
            <a:ext uri="{FF2B5EF4-FFF2-40B4-BE49-F238E27FC236}">
              <a16:creationId xmlns:a16="http://schemas.microsoft.com/office/drawing/2014/main" id="{80FDE11A-AFDF-4D8C-9184-D1DF2EA791A1}"/>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88" name="TextBox 3">
          <a:extLst>
            <a:ext uri="{FF2B5EF4-FFF2-40B4-BE49-F238E27FC236}">
              <a16:creationId xmlns:a16="http://schemas.microsoft.com/office/drawing/2014/main" id="{5DE841FF-51F2-48B3-B7D5-599A3BF07D12}"/>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889" name="TextBox 3">
          <a:extLst>
            <a:ext uri="{FF2B5EF4-FFF2-40B4-BE49-F238E27FC236}">
              <a16:creationId xmlns:a16="http://schemas.microsoft.com/office/drawing/2014/main" id="{3FFE5E67-2A09-4B49-9FD6-29B1CB643F6C}"/>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90" name="TextBox 3">
          <a:extLst>
            <a:ext uri="{FF2B5EF4-FFF2-40B4-BE49-F238E27FC236}">
              <a16:creationId xmlns:a16="http://schemas.microsoft.com/office/drawing/2014/main" id="{94CCEEEF-A9B3-44E6-8EFA-9995FC1DBA1A}"/>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91" name="TextBox 3">
          <a:extLst>
            <a:ext uri="{FF2B5EF4-FFF2-40B4-BE49-F238E27FC236}">
              <a16:creationId xmlns:a16="http://schemas.microsoft.com/office/drawing/2014/main" id="{03FF390E-DE7D-4600-850B-48DCBCF103B1}"/>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92" name="TextBox 3">
          <a:extLst>
            <a:ext uri="{FF2B5EF4-FFF2-40B4-BE49-F238E27FC236}">
              <a16:creationId xmlns:a16="http://schemas.microsoft.com/office/drawing/2014/main" id="{22CA3A04-E499-405E-B5E5-B4556E2A67EA}"/>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93" name="TextBox 3">
          <a:extLst>
            <a:ext uri="{FF2B5EF4-FFF2-40B4-BE49-F238E27FC236}">
              <a16:creationId xmlns:a16="http://schemas.microsoft.com/office/drawing/2014/main" id="{F5C8A23A-98FA-417C-BFBC-4D993D7F91CE}"/>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94" name="TextBox 3">
          <a:extLst>
            <a:ext uri="{FF2B5EF4-FFF2-40B4-BE49-F238E27FC236}">
              <a16:creationId xmlns:a16="http://schemas.microsoft.com/office/drawing/2014/main" id="{20E435C6-4F63-4F1D-B06E-B2FD771C8C20}"/>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95" name="TextBox 3">
          <a:extLst>
            <a:ext uri="{FF2B5EF4-FFF2-40B4-BE49-F238E27FC236}">
              <a16:creationId xmlns:a16="http://schemas.microsoft.com/office/drawing/2014/main" id="{F4186565-43D9-45A8-80DB-2A18AAFA8EE1}"/>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896" name="TextBox 3">
          <a:extLst>
            <a:ext uri="{FF2B5EF4-FFF2-40B4-BE49-F238E27FC236}">
              <a16:creationId xmlns:a16="http://schemas.microsoft.com/office/drawing/2014/main" id="{8A6B34B1-B117-4E8C-8893-41D1ED0C5B90}"/>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97" name="TextBox 3">
          <a:extLst>
            <a:ext uri="{FF2B5EF4-FFF2-40B4-BE49-F238E27FC236}">
              <a16:creationId xmlns:a16="http://schemas.microsoft.com/office/drawing/2014/main" id="{B72AB53C-9234-4B40-8280-00A68C43AA82}"/>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898" name="TextBox 3">
          <a:extLst>
            <a:ext uri="{FF2B5EF4-FFF2-40B4-BE49-F238E27FC236}">
              <a16:creationId xmlns:a16="http://schemas.microsoft.com/office/drawing/2014/main" id="{1019FFFB-7721-4D89-AC9A-3ACD3F18D705}"/>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899" name="TextBox 3">
          <a:extLst>
            <a:ext uri="{FF2B5EF4-FFF2-40B4-BE49-F238E27FC236}">
              <a16:creationId xmlns:a16="http://schemas.microsoft.com/office/drawing/2014/main" id="{6DCB7746-764F-4E64-92D4-1FD60DFF910F}"/>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00" name="TextBox 3">
          <a:extLst>
            <a:ext uri="{FF2B5EF4-FFF2-40B4-BE49-F238E27FC236}">
              <a16:creationId xmlns:a16="http://schemas.microsoft.com/office/drawing/2014/main" id="{9D6C3B6C-00B6-49CF-943C-DD7ABB841B95}"/>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01" name="TextBox 3">
          <a:extLst>
            <a:ext uri="{FF2B5EF4-FFF2-40B4-BE49-F238E27FC236}">
              <a16:creationId xmlns:a16="http://schemas.microsoft.com/office/drawing/2014/main" id="{9D5C98AA-190E-462A-8071-E4A816051522}"/>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902" name="TextBox 3">
          <a:extLst>
            <a:ext uri="{FF2B5EF4-FFF2-40B4-BE49-F238E27FC236}">
              <a16:creationId xmlns:a16="http://schemas.microsoft.com/office/drawing/2014/main" id="{564A7C5D-9168-4559-B239-AA426692682E}"/>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03" name="TextBox 3">
          <a:extLst>
            <a:ext uri="{FF2B5EF4-FFF2-40B4-BE49-F238E27FC236}">
              <a16:creationId xmlns:a16="http://schemas.microsoft.com/office/drawing/2014/main" id="{7BCBBC5C-5A9D-40DF-913F-F6B811E4AD14}"/>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904" name="TextBox 3">
          <a:extLst>
            <a:ext uri="{FF2B5EF4-FFF2-40B4-BE49-F238E27FC236}">
              <a16:creationId xmlns:a16="http://schemas.microsoft.com/office/drawing/2014/main" id="{B7B9E445-467B-4DE4-8B97-B1E51E7ECA5A}"/>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05" name="TextBox 3">
          <a:extLst>
            <a:ext uri="{FF2B5EF4-FFF2-40B4-BE49-F238E27FC236}">
              <a16:creationId xmlns:a16="http://schemas.microsoft.com/office/drawing/2014/main" id="{084A4369-541D-44B2-8A89-8DC07A832F73}"/>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4033"/>
    <xdr:sp macro="" textlink="">
      <xdr:nvSpPr>
        <xdr:cNvPr id="906" name="TextBox 3">
          <a:extLst>
            <a:ext uri="{FF2B5EF4-FFF2-40B4-BE49-F238E27FC236}">
              <a16:creationId xmlns:a16="http://schemas.microsoft.com/office/drawing/2014/main" id="{A91BA332-B774-471D-B4FB-B74547F101C8}"/>
            </a:ext>
          </a:extLst>
        </xdr:cNvPr>
        <xdr:cNvSpPr txBox="1">
          <a:spLocks noChangeArrowheads="1"/>
        </xdr:cNvSpPr>
      </xdr:nvSpPr>
      <xdr:spPr bwMode="auto">
        <a:xfrm>
          <a:off x="2438400" y="532447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4033"/>
    <xdr:sp macro="" textlink="">
      <xdr:nvSpPr>
        <xdr:cNvPr id="907" name="TextBox 3">
          <a:extLst>
            <a:ext uri="{FF2B5EF4-FFF2-40B4-BE49-F238E27FC236}">
              <a16:creationId xmlns:a16="http://schemas.microsoft.com/office/drawing/2014/main" id="{DF59BF99-0108-4ED9-959F-EA611ED4B9BB}"/>
            </a:ext>
          </a:extLst>
        </xdr:cNvPr>
        <xdr:cNvSpPr txBox="1">
          <a:spLocks noChangeArrowheads="1"/>
        </xdr:cNvSpPr>
      </xdr:nvSpPr>
      <xdr:spPr bwMode="auto">
        <a:xfrm>
          <a:off x="2438400" y="532447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2133"/>
    <xdr:sp macro="" textlink="">
      <xdr:nvSpPr>
        <xdr:cNvPr id="908" name="TextBox 3">
          <a:extLst>
            <a:ext uri="{FF2B5EF4-FFF2-40B4-BE49-F238E27FC236}">
              <a16:creationId xmlns:a16="http://schemas.microsoft.com/office/drawing/2014/main" id="{1BD26600-E954-4776-AC82-961F3DBD4D5A}"/>
            </a:ext>
          </a:extLst>
        </xdr:cNvPr>
        <xdr:cNvSpPr txBox="1">
          <a:spLocks noChangeArrowheads="1"/>
        </xdr:cNvSpPr>
      </xdr:nvSpPr>
      <xdr:spPr bwMode="auto">
        <a:xfrm>
          <a:off x="2438400" y="532447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3083"/>
    <xdr:sp macro="" textlink="">
      <xdr:nvSpPr>
        <xdr:cNvPr id="909" name="TextBox 3">
          <a:extLst>
            <a:ext uri="{FF2B5EF4-FFF2-40B4-BE49-F238E27FC236}">
              <a16:creationId xmlns:a16="http://schemas.microsoft.com/office/drawing/2014/main" id="{0456454D-9955-4E36-9CBD-A2D72288EB93}"/>
            </a:ext>
          </a:extLst>
        </xdr:cNvPr>
        <xdr:cNvSpPr txBox="1">
          <a:spLocks noChangeArrowheads="1"/>
        </xdr:cNvSpPr>
      </xdr:nvSpPr>
      <xdr:spPr bwMode="auto">
        <a:xfrm>
          <a:off x="2438400" y="532447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4033"/>
    <xdr:sp macro="" textlink="">
      <xdr:nvSpPr>
        <xdr:cNvPr id="910" name="TextBox 3">
          <a:extLst>
            <a:ext uri="{FF2B5EF4-FFF2-40B4-BE49-F238E27FC236}">
              <a16:creationId xmlns:a16="http://schemas.microsoft.com/office/drawing/2014/main" id="{6D1A97DE-8636-402D-B52F-4647C2A93AD5}"/>
            </a:ext>
          </a:extLst>
        </xdr:cNvPr>
        <xdr:cNvSpPr txBox="1">
          <a:spLocks noChangeArrowheads="1"/>
        </xdr:cNvSpPr>
      </xdr:nvSpPr>
      <xdr:spPr bwMode="auto">
        <a:xfrm>
          <a:off x="2438400" y="532447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11" name="TextBox 3">
          <a:extLst>
            <a:ext uri="{FF2B5EF4-FFF2-40B4-BE49-F238E27FC236}">
              <a16:creationId xmlns:a16="http://schemas.microsoft.com/office/drawing/2014/main" id="{AE8D44C0-6414-4019-AC18-BCFCD16DB97D}"/>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4033"/>
    <xdr:sp macro="" textlink="">
      <xdr:nvSpPr>
        <xdr:cNvPr id="912" name="TextBox 3">
          <a:extLst>
            <a:ext uri="{FF2B5EF4-FFF2-40B4-BE49-F238E27FC236}">
              <a16:creationId xmlns:a16="http://schemas.microsoft.com/office/drawing/2014/main" id="{A2263DC6-D517-4180-B8F8-BB526169B4DF}"/>
            </a:ext>
          </a:extLst>
        </xdr:cNvPr>
        <xdr:cNvSpPr txBox="1">
          <a:spLocks noChangeArrowheads="1"/>
        </xdr:cNvSpPr>
      </xdr:nvSpPr>
      <xdr:spPr bwMode="auto">
        <a:xfrm>
          <a:off x="2438400" y="532447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13" name="TextBox 3">
          <a:extLst>
            <a:ext uri="{FF2B5EF4-FFF2-40B4-BE49-F238E27FC236}">
              <a16:creationId xmlns:a16="http://schemas.microsoft.com/office/drawing/2014/main" id="{2199EE8D-BD25-4E76-A8FD-C1223B42F6B2}"/>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3558"/>
    <xdr:sp macro="" textlink="">
      <xdr:nvSpPr>
        <xdr:cNvPr id="914" name="TextBox 3">
          <a:extLst>
            <a:ext uri="{FF2B5EF4-FFF2-40B4-BE49-F238E27FC236}">
              <a16:creationId xmlns:a16="http://schemas.microsoft.com/office/drawing/2014/main" id="{04B7A75C-9F96-4864-85EA-82E3CD05A1C7}"/>
            </a:ext>
          </a:extLst>
        </xdr:cNvPr>
        <xdr:cNvSpPr txBox="1">
          <a:spLocks noChangeArrowheads="1"/>
        </xdr:cNvSpPr>
      </xdr:nvSpPr>
      <xdr:spPr bwMode="auto">
        <a:xfrm>
          <a:off x="2438400" y="532447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915" name="TextBox 3">
          <a:extLst>
            <a:ext uri="{FF2B5EF4-FFF2-40B4-BE49-F238E27FC236}">
              <a16:creationId xmlns:a16="http://schemas.microsoft.com/office/drawing/2014/main" id="{623320C5-15AA-4743-A74D-0DBC2F93894B}"/>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3558"/>
    <xdr:sp macro="" textlink="">
      <xdr:nvSpPr>
        <xdr:cNvPr id="916" name="TextBox 3">
          <a:extLst>
            <a:ext uri="{FF2B5EF4-FFF2-40B4-BE49-F238E27FC236}">
              <a16:creationId xmlns:a16="http://schemas.microsoft.com/office/drawing/2014/main" id="{52BDAE12-17B9-41D2-99A8-48BA283F7366}"/>
            </a:ext>
          </a:extLst>
        </xdr:cNvPr>
        <xdr:cNvSpPr txBox="1">
          <a:spLocks noChangeArrowheads="1"/>
        </xdr:cNvSpPr>
      </xdr:nvSpPr>
      <xdr:spPr bwMode="auto">
        <a:xfrm>
          <a:off x="2438400" y="532447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3083"/>
    <xdr:sp macro="" textlink="">
      <xdr:nvSpPr>
        <xdr:cNvPr id="917" name="TextBox 3">
          <a:extLst>
            <a:ext uri="{FF2B5EF4-FFF2-40B4-BE49-F238E27FC236}">
              <a16:creationId xmlns:a16="http://schemas.microsoft.com/office/drawing/2014/main" id="{8A81B4BE-8564-4D6E-B3A4-F96BB81A713D}"/>
            </a:ext>
          </a:extLst>
        </xdr:cNvPr>
        <xdr:cNvSpPr txBox="1">
          <a:spLocks noChangeArrowheads="1"/>
        </xdr:cNvSpPr>
      </xdr:nvSpPr>
      <xdr:spPr bwMode="auto">
        <a:xfrm>
          <a:off x="2438400" y="532447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3558"/>
    <xdr:sp macro="" textlink="">
      <xdr:nvSpPr>
        <xdr:cNvPr id="918" name="TextBox 3">
          <a:extLst>
            <a:ext uri="{FF2B5EF4-FFF2-40B4-BE49-F238E27FC236}">
              <a16:creationId xmlns:a16="http://schemas.microsoft.com/office/drawing/2014/main" id="{6CCA237F-3BD8-4BDF-BA3A-FA59062A6B1F}"/>
            </a:ext>
          </a:extLst>
        </xdr:cNvPr>
        <xdr:cNvSpPr txBox="1">
          <a:spLocks noChangeArrowheads="1"/>
        </xdr:cNvSpPr>
      </xdr:nvSpPr>
      <xdr:spPr bwMode="auto">
        <a:xfrm>
          <a:off x="2438400" y="532447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3083"/>
    <xdr:sp macro="" textlink="">
      <xdr:nvSpPr>
        <xdr:cNvPr id="919" name="TextBox 3">
          <a:extLst>
            <a:ext uri="{FF2B5EF4-FFF2-40B4-BE49-F238E27FC236}">
              <a16:creationId xmlns:a16="http://schemas.microsoft.com/office/drawing/2014/main" id="{964FB880-7174-4288-91FB-E9847217DC32}"/>
            </a:ext>
          </a:extLst>
        </xdr:cNvPr>
        <xdr:cNvSpPr txBox="1">
          <a:spLocks noChangeArrowheads="1"/>
        </xdr:cNvSpPr>
      </xdr:nvSpPr>
      <xdr:spPr bwMode="auto">
        <a:xfrm>
          <a:off x="2438400" y="532447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4086"/>
    <xdr:sp macro="" textlink="">
      <xdr:nvSpPr>
        <xdr:cNvPr id="920" name="TextBox 3">
          <a:extLst>
            <a:ext uri="{FF2B5EF4-FFF2-40B4-BE49-F238E27FC236}">
              <a16:creationId xmlns:a16="http://schemas.microsoft.com/office/drawing/2014/main" id="{FA1506B9-B9F4-425A-A437-B7933B5F9F0D}"/>
            </a:ext>
          </a:extLst>
        </xdr:cNvPr>
        <xdr:cNvSpPr txBox="1">
          <a:spLocks noChangeArrowheads="1"/>
        </xdr:cNvSpPr>
      </xdr:nvSpPr>
      <xdr:spPr bwMode="auto">
        <a:xfrm>
          <a:off x="2438400" y="532447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2133"/>
    <xdr:sp macro="" textlink="">
      <xdr:nvSpPr>
        <xdr:cNvPr id="921" name="TextBox 3">
          <a:extLst>
            <a:ext uri="{FF2B5EF4-FFF2-40B4-BE49-F238E27FC236}">
              <a16:creationId xmlns:a16="http://schemas.microsoft.com/office/drawing/2014/main" id="{DFD03B7C-B30E-4E57-8AE5-BF67DE7D0A69}"/>
            </a:ext>
          </a:extLst>
        </xdr:cNvPr>
        <xdr:cNvSpPr txBox="1">
          <a:spLocks noChangeArrowheads="1"/>
        </xdr:cNvSpPr>
      </xdr:nvSpPr>
      <xdr:spPr bwMode="auto">
        <a:xfrm>
          <a:off x="2438400" y="532447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3083"/>
    <xdr:sp macro="" textlink="">
      <xdr:nvSpPr>
        <xdr:cNvPr id="922" name="TextBox 3">
          <a:extLst>
            <a:ext uri="{FF2B5EF4-FFF2-40B4-BE49-F238E27FC236}">
              <a16:creationId xmlns:a16="http://schemas.microsoft.com/office/drawing/2014/main" id="{F8D4A5B1-5C49-44D6-894B-AD89267DC7B5}"/>
            </a:ext>
          </a:extLst>
        </xdr:cNvPr>
        <xdr:cNvSpPr txBox="1">
          <a:spLocks noChangeArrowheads="1"/>
        </xdr:cNvSpPr>
      </xdr:nvSpPr>
      <xdr:spPr bwMode="auto">
        <a:xfrm>
          <a:off x="2438400" y="532447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23" name="TextBox 3">
          <a:extLst>
            <a:ext uri="{FF2B5EF4-FFF2-40B4-BE49-F238E27FC236}">
              <a16:creationId xmlns:a16="http://schemas.microsoft.com/office/drawing/2014/main" id="{BFE564D0-348F-4FC3-ABA4-F561BEBDB861}"/>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3083"/>
    <xdr:sp macro="" textlink="">
      <xdr:nvSpPr>
        <xdr:cNvPr id="924" name="TextBox 3">
          <a:extLst>
            <a:ext uri="{FF2B5EF4-FFF2-40B4-BE49-F238E27FC236}">
              <a16:creationId xmlns:a16="http://schemas.microsoft.com/office/drawing/2014/main" id="{C3B2B109-9341-4F0C-89C2-1B04AFD3BC93}"/>
            </a:ext>
          </a:extLst>
        </xdr:cNvPr>
        <xdr:cNvSpPr txBox="1">
          <a:spLocks noChangeArrowheads="1"/>
        </xdr:cNvSpPr>
      </xdr:nvSpPr>
      <xdr:spPr bwMode="auto">
        <a:xfrm>
          <a:off x="2438400" y="532447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25" name="TextBox 3">
          <a:extLst>
            <a:ext uri="{FF2B5EF4-FFF2-40B4-BE49-F238E27FC236}">
              <a16:creationId xmlns:a16="http://schemas.microsoft.com/office/drawing/2014/main" id="{B37EE17A-5A65-4A29-B880-CE9A13BB0298}"/>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22608"/>
    <xdr:sp macro="" textlink="">
      <xdr:nvSpPr>
        <xdr:cNvPr id="926" name="TextBox 3">
          <a:extLst>
            <a:ext uri="{FF2B5EF4-FFF2-40B4-BE49-F238E27FC236}">
              <a16:creationId xmlns:a16="http://schemas.microsoft.com/office/drawing/2014/main" id="{D38734E3-F55A-4DAF-B9DD-440FB893DA20}"/>
            </a:ext>
          </a:extLst>
        </xdr:cNvPr>
        <xdr:cNvSpPr txBox="1">
          <a:spLocks noChangeArrowheads="1"/>
        </xdr:cNvSpPr>
      </xdr:nvSpPr>
      <xdr:spPr bwMode="auto">
        <a:xfrm>
          <a:off x="2438400" y="532447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927" name="TextBox 3">
          <a:extLst>
            <a:ext uri="{FF2B5EF4-FFF2-40B4-BE49-F238E27FC236}">
              <a16:creationId xmlns:a16="http://schemas.microsoft.com/office/drawing/2014/main" id="{A74CF806-8712-40EF-A7CF-2152234A2DCE}"/>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928" name="TextBox 3">
          <a:extLst>
            <a:ext uri="{FF2B5EF4-FFF2-40B4-BE49-F238E27FC236}">
              <a16:creationId xmlns:a16="http://schemas.microsoft.com/office/drawing/2014/main" id="{23362153-0CD0-439E-9729-BBDCD5C94312}"/>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29" name="TextBox 3">
          <a:extLst>
            <a:ext uri="{FF2B5EF4-FFF2-40B4-BE49-F238E27FC236}">
              <a16:creationId xmlns:a16="http://schemas.microsoft.com/office/drawing/2014/main" id="{F799061D-2BC8-460C-BFFC-65516DA9C9EC}"/>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930" name="TextBox 3">
          <a:extLst>
            <a:ext uri="{FF2B5EF4-FFF2-40B4-BE49-F238E27FC236}">
              <a16:creationId xmlns:a16="http://schemas.microsoft.com/office/drawing/2014/main" id="{86CCB240-0C55-4D17-9C70-18C12416682C}"/>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31" name="TextBox 3">
          <a:extLst>
            <a:ext uri="{FF2B5EF4-FFF2-40B4-BE49-F238E27FC236}">
              <a16:creationId xmlns:a16="http://schemas.microsoft.com/office/drawing/2014/main" id="{9FA5126F-728D-40FA-B615-222AEBCAFBA3}"/>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932" name="TextBox 3">
          <a:extLst>
            <a:ext uri="{FF2B5EF4-FFF2-40B4-BE49-F238E27FC236}">
              <a16:creationId xmlns:a16="http://schemas.microsoft.com/office/drawing/2014/main" id="{AC3E9A4F-7AD2-461E-B55C-405E321278DE}"/>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33" name="TextBox 3">
          <a:extLst>
            <a:ext uri="{FF2B5EF4-FFF2-40B4-BE49-F238E27FC236}">
              <a16:creationId xmlns:a16="http://schemas.microsoft.com/office/drawing/2014/main" id="{24D82DD8-BCC3-49AE-9C4E-CE05DE78315D}"/>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934" name="TextBox 3">
          <a:extLst>
            <a:ext uri="{FF2B5EF4-FFF2-40B4-BE49-F238E27FC236}">
              <a16:creationId xmlns:a16="http://schemas.microsoft.com/office/drawing/2014/main" id="{7F3CF5A5-057B-461D-ABED-092A3C426824}"/>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35" name="TextBox 3">
          <a:extLst>
            <a:ext uri="{FF2B5EF4-FFF2-40B4-BE49-F238E27FC236}">
              <a16:creationId xmlns:a16="http://schemas.microsoft.com/office/drawing/2014/main" id="{9D8E4A06-D1E4-47C5-A16E-482C76C34B7F}"/>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936" name="TextBox 3">
          <a:extLst>
            <a:ext uri="{FF2B5EF4-FFF2-40B4-BE49-F238E27FC236}">
              <a16:creationId xmlns:a16="http://schemas.microsoft.com/office/drawing/2014/main" id="{CABA428A-53D1-4A63-B7EE-9EA04BE9BEBA}"/>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37" name="TextBox 3">
          <a:extLst>
            <a:ext uri="{FF2B5EF4-FFF2-40B4-BE49-F238E27FC236}">
              <a16:creationId xmlns:a16="http://schemas.microsoft.com/office/drawing/2014/main" id="{EA493EB3-AEA4-4972-8461-F40D8DD3CD91}"/>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938" name="TextBox 3">
          <a:extLst>
            <a:ext uri="{FF2B5EF4-FFF2-40B4-BE49-F238E27FC236}">
              <a16:creationId xmlns:a16="http://schemas.microsoft.com/office/drawing/2014/main" id="{15053529-DCA7-4FC6-93E4-64E4FA72F1D8}"/>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39" name="TextBox 3">
          <a:extLst>
            <a:ext uri="{FF2B5EF4-FFF2-40B4-BE49-F238E27FC236}">
              <a16:creationId xmlns:a16="http://schemas.microsoft.com/office/drawing/2014/main" id="{69C74CA5-3934-4AE6-9B40-E5C24B2B6590}"/>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940" name="TextBox 3">
          <a:extLst>
            <a:ext uri="{FF2B5EF4-FFF2-40B4-BE49-F238E27FC236}">
              <a16:creationId xmlns:a16="http://schemas.microsoft.com/office/drawing/2014/main" id="{CAFFC3E3-8CD8-45A6-9377-6110A2676233}"/>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41" name="TextBox 3">
          <a:extLst>
            <a:ext uri="{FF2B5EF4-FFF2-40B4-BE49-F238E27FC236}">
              <a16:creationId xmlns:a16="http://schemas.microsoft.com/office/drawing/2014/main" id="{37308440-51F6-4FCD-946D-62730A60CB53}"/>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942" name="TextBox 3">
          <a:extLst>
            <a:ext uri="{FF2B5EF4-FFF2-40B4-BE49-F238E27FC236}">
              <a16:creationId xmlns:a16="http://schemas.microsoft.com/office/drawing/2014/main" id="{17D38DB3-1A46-4561-9B74-AE67BFE35741}"/>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43" name="TextBox 3">
          <a:extLst>
            <a:ext uri="{FF2B5EF4-FFF2-40B4-BE49-F238E27FC236}">
              <a16:creationId xmlns:a16="http://schemas.microsoft.com/office/drawing/2014/main" id="{BEA6526A-51A2-4C72-AD36-CF1630E47502}"/>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44" name="TextBox 3">
          <a:extLst>
            <a:ext uri="{FF2B5EF4-FFF2-40B4-BE49-F238E27FC236}">
              <a16:creationId xmlns:a16="http://schemas.microsoft.com/office/drawing/2014/main" id="{972AD943-5925-46F4-8617-B93A9E2BE27A}"/>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945" name="TextBox 3">
          <a:extLst>
            <a:ext uri="{FF2B5EF4-FFF2-40B4-BE49-F238E27FC236}">
              <a16:creationId xmlns:a16="http://schemas.microsoft.com/office/drawing/2014/main" id="{084FA933-1FFC-48E5-AEAD-4968BB4168B2}"/>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46" name="TextBox 3">
          <a:extLst>
            <a:ext uri="{FF2B5EF4-FFF2-40B4-BE49-F238E27FC236}">
              <a16:creationId xmlns:a16="http://schemas.microsoft.com/office/drawing/2014/main" id="{AE190BD2-5DF2-4432-AF67-DFC8437D3A29}"/>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947" name="TextBox 3">
          <a:extLst>
            <a:ext uri="{FF2B5EF4-FFF2-40B4-BE49-F238E27FC236}">
              <a16:creationId xmlns:a16="http://schemas.microsoft.com/office/drawing/2014/main" id="{00720C7C-7950-4CEB-9011-C3D5FF5B66DB}"/>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48" name="TextBox 3">
          <a:extLst>
            <a:ext uri="{FF2B5EF4-FFF2-40B4-BE49-F238E27FC236}">
              <a16:creationId xmlns:a16="http://schemas.microsoft.com/office/drawing/2014/main" id="{0B42EF21-E2F7-4A20-8B92-1845A4BC5CCE}"/>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5308"/>
    <xdr:sp macro="" textlink="">
      <xdr:nvSpPr>
        <xdr:cNvPr id="949" name="TextBox 3">
          <a:extLst>
            <a:ext uri="{FF2B5EF4-FFF2-40B4-BE49-F238E27FC236}">
              <a16:creationId xmlns:a16="http://schemas.microsoft.com/office/drawing/2014/main" id="{92A8D41A-2EEC-48EF-B02C-C192C0DBC3A7}"/>
            </a:ext>
          </a:extLst>
        </xdr:cNvPr>
        <xdr:cNvSpPr txBox="1">
          <a:spLocks noChangeArrowheads="1"/>
        </xdr:cNvSpPr>
      </xdr:nvSpPr>
      <xdr:spPr bwMode="auto">
        <a:xfrm>
          <a:off x="2438400" y="5324475"/>
          <a:ext cx="0" cy="33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4086"/>
    <xdr:sp macro="" textlink="">
      <xdr:nvSpPr>
        <xdr:cNvPr id="950" name="TextBox 3">
          <a:extLst>
            <a:ext uri="{FF2B5EF4-FFF2-40B4-BE49-F238E27FC236}">
              <a16:creationId xmlns:a16="http://schemas.microsoft.com/office/drawing/2014/main" id="{2F06BE67-770B-4320-8B05-041EF05B7A10}"/>
            </a:ext>
          </a:extLst>
        </xdr:cNvPr>
        <xdr:cNvSpPr txBox="1">
          <a:spLocks noChangeArrowheads="1"/>
        </xdr:cNvSpPr>
      </xdr:nvSpPr>
      <xdr:spPr bwMode="auto">
        <a:xfrm>
          <a:off x="2438400" y="532447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5308"/>
    <xdr:sp macro="" textlink="">
      <xdr:nvSpPr>
        <xdr:cNvPr id="951" name="TextBox 3">
          <a:extLst>
            <a:ext uri="{FF2B5EF4-FFF2-40B4-BE49-F238E27FC236}">
              <a16:creationId xmlns:a16="http://schemas.microsoft.com/office/drawing/2014/main" id="{9D411B5C-E0E3-4BAA-8DFF-75DB0D7EA8D2}"/>
            </a:ext>
          </a:extLst>
        </xdr:cNvPr>
        <xdr:cNvSpPr txBox="1">
          <a:spLocks noChangeArrowheads="1"/>
        </xdr:cNvSpPr>
      </xdr:nvSpPr>
      <xdr:spPr bwMode="auto">
        <a:xfrm>
          <a:off x="2438400" y="5324475"/>
          <a:ext cx="0" cy="33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4086"/>
    <xdr:sp macro="" textlink="">
      <xdr:nvSpPr>
        <xdr:cNvPr id="952" name="TextBox 3">
          <a:extLst>
            <a:ext uri="{FF2B5EF4-FFF2-40B4-BE49-F238E27FC236}">
              <a16:creationId xmlns:a16="http://schemas.microsoft.com/office/drawing/2014/main" id="{27DA7BBB-751B-46EE-BF09-8E4AD382A4B2}"/>
            </a:ext>
          </a:extLst>
        </xdr:cNvPr>
        <xdr:cNvSpPr txBox="1">
          <a:spLocks noChangeArrowheads="1"/>
        </xdr:cNvSpPr>
      </xdr:nvSpPr>
      <xdr:spPr bwMode="auto">
        <a:xfrm>
          <a:off x="2438400" y="532447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53" name="TextBox 3">
          <a:extLst>
            <a:ext uri="{FF2B5EF4-FFF2-40B4-BE49-F238E27FC236}">
              <a16:creationId xmlns:a16="http://schemas.microsoft.com/office/drawing/2014/main" id="{5C2F5A94-2C45-4759-BE78-BCDD06B2B427}"/>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54" name="TextBox 3">
          <a:extLst>
            <a:ext uri="{FF2B5EF4-FFF2-40B4-BE49-F238E27FC236}">
              <a16:creationId xmlns:a16="http://schemas.microsoft.com/office/drawing/2014/main" id="{BCF7B47F-CD3F-43BE-A474-36A0D5A70446}"/>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4086"/>
    <xdr:sp macro="" textlink="">
      <xdr:nvSpPr>
        <xdr:cNvPr id="955" name="TextBox 3">
          <a:extLst>
            <a:ext uri="{FF2B5EF4-FFF2-40B4-BE49-F238E27FC236}">
              <a16:creationId xmlns:a16="http://schemas.microsoft.com/office/drawing/2014/main" id="{A057A6AB-AADF-469E-833F-65AADBBA1FB9}"/>
            </a:ext>
          </a:extLst>
        </xdr:cNvPr>
        <xdr:cNvSpPr txBox="1">
          <a:spLocks noChangeArrowheads="1"/>
        </xdr:cNvSpPr>
      </xdr:nvSpPr>
      <xdr:spPr bwMode="auto">
        <a:xfrm>
          <a:off x="2438400" y="532447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56" name="TextBox 3">
          <a:extLst>
            <a:ext uri="{FF2B5EF4-FFF2-40B4-BE49-F238E27FC236}">
              <a16:creationId xmlns:a16="http://schemas.microsoft.com/office/drawing/2014/main" id="{E317C4C5-A4BF-49E4-9FC3-A6B5B126A217}"/>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4086"/>
    <xdr:sp macro="" textlink="">
      <xdr:nvSpPr>
        <xdr:cNvPr id="957" name="TextBox 3">
          <a:extLst>
            <a:ext uri="{FF2B5EF4-FFF2-40B4-BE49-F238E27FC236}">
              <a16:creationId xmlns:a16="http://schemas.microsoft.com/office/drawing/2014/main" id="{FE6E6FDD-1CC2-413E-8BFB-CC59E339CB17}"/>
            </a:ext>
          </a:extLst>
        </xdr:cNvPr>
        <xdr:cNvSpPr txBox="1">
          <a:spLocks noChangeArrowheads="1"/>
        </xdr:cNvSpPr>
      </xdr:nvSpPr>
      <xdr:spPr bwMode="auto">
        <a:xfrm>
          <a:off x="2438400" y="532447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58" name="TextBox 3">
          <a:extLst>
            <a:ext uri="{FF2B5EF4-FFF2-40B4-BE49-F238E27FC236}">
              <a16:creationId xmlns:a16="http://schemas.microsoft.com/office/drawing/2014/main" id="{851C6341-607E-4044-AE59-7B8931B492CF}"/>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7261"/>
    <xdr:sp macro="" textlink="">
      <xdr:nvSpPr>
        <xdr:cNvPr id="959" name="TextBox 3">
          <a:extLst>
            <a:ext uri="{FF2B5EF4-FFF2-40B4-BE49-F238E27FC236}">
              <a16:creationId xmlns:a16="http://schemas.microsoft.com/office/drawing/2014/main" id="{2AFFAD20-95F3-46CE-B98A-EFD6BCB07677}"/>
            </a:ext>
          </a:extLst>
        </xdr:cNvPr>
        <xdr:cNvSpPr txBox="1">
          <a:spLocks noChangeArrowheads="1"/>
        </xdr:cNvSpPr>
      </xdr:nvSpPr>
      <xdr:spPr bwMode="auto">
        <a:xfrm>
          <a:off x="2438400" y="532447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960" name="TextBox 3">
          <a:extLst>
            <a:ext uri="{FF2B5EF4-FFF2-40B4-BE49-F238E27FC236}">
              <a16:creationId xmlns:a16="http://schemas.microsoft.com/office/drawing/2014/main" id="{1C20B726-7A35-4426-A2AD-BB1A101ED62F}"/>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7261"/>
    <xdr:sp macro="" textlink="">
      <xdr:nvSpPr>
        <xdr:cNvPr id="961" name="TextBox 3">
          <a:extLst>
            <a:ext uri="{FF2B5EF4-FFF2-40B4-BE49-F238E27FC236}">
              <a16:creationId xmlns:a16="http://schemas.microsoft.com/office/drawing/2014/main" id="{AA919101-0E6A-44F1-BA85-28245888FF62}"/>
            </a:ext>
          </a:extLst>
        </xdr:cNvPr>
        <xdr:cNvSpPr txBox="1">
          <a:spLocks noChangeArrowheads="1"/>
        </xdr:cNvSpPr>
      </xdr:nvSpPr>
      <xdr:spPr bwMode="auto">
        <a:xfrm>
          <a:off x="2438400" y="532447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62" name="TextBox 3">
          <a:extLst>
            <a:ext uri="{FF2B5EF4-FFF2-40B4-BE49-F238E27FC236}">
              <a16:creationId xmlns:a16="http://schemas.microsoft.com/office/drawing/2014/main" id="{98D5179F-EC51-4FD3-A1F3-9745D527D3CD}"/>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7261"/>
    <xdr:sp macro="" textlink="">
      <xdr:nvSpPr>
        <xdr:cNvPr id="963" name="TextBox 3">
          <a:extLst>
            <a:ext uri="{FF2B5EF4-FFF2-40B4-BE49-F238E27FC236}">
              <a16:creationId xmlns:a16="http://schemas.microsoft.com/office/drawing/2014/main" id="{475155A0-2755-4D02-B3BB-DDB0AC715648}"/>
            </a:ext>
          </a:extLst>
        </xdr:cNvPr>
        <xdr:cNvSpPr txBox="1">
          <a:spLocks noChangeArrowheads="1"/>
        </xdr:cNvSpPr>
      </xdr:nvSpPr>
      <xdr:spPr bwMode="auto">
        <a:xfrm>
          <a:off x="2438400" y="532447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64" name="TextBox 3">
          <a:extLst>
            <a:ext uri="{FF2B5EF4-FFF2-40B4-BE49-F238E27FC236}">
              <a16:creationId xmlns:a16="http://schemas.microsoft.com/office/drawing/2014/main" id="{FBA76AF8-A1F4-4A1A-8CF2-B75D1F044248}"/>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65" name="TextBox 3">
          <a:extLst>
            <a:ext uri="{FF2B5EF4-FFF2-40B4-BE49-F238E27FC236}">
              <a16:creationId xmlns:a16="http://schemas.microsoft.com/office/drawing/2014/main" id="{0D70D143-138A-44B1-8D30-CECFF1702B19}"/>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66" name="TextBox 3">
          <a:extLst>
            <a:ext uri="{FF2B5EF4-FFF2-40B4-BE49-F238E27FC236}">
              <a16:creationId xmlns:a16="http://schemas.microsoft.com/office/drawing/2014/main" id="{201F3A53-F690-4D2E-B555-34A2421A6B0F}"/>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67" name="TextBox 3">
          <a:extLst>
            <a:ext uri="{FF2B5EF4-FFF2-40B4-BE49-F238E27FC236}">
              <a16:creationId xmlns:a16="http://schemas.microsoft.com/office/drawing/2014/main" id="{711EA7C0-B759-4C44-9BD7-8042992C2A54}"/>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68" name="TextBox 3">
          <a:extLst>
            <a:ext uri="{FF2B5EF4-FFF2-40B4-BE49-F238E27FC236}">
              <a16:creationId xmlns:a16="http://schemas.microsoft.com/office/drawing/2014/main" id="{2B942BE9-66B3-4578-8D01-E026D085657C}"/>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69" name="TextBox 3">
          <a:extLst>
            <a:ext uri="{FF2B5EF4-FFF2-40B4-BE49-F238E27FC236}">
              <a16:creationId xmlns:a16="http://schemas.microsoft.com/office/drawing/2014/main" id="{CDF37442-0191-4674-9D08-6E7F130E2010}"/>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70" name="TextBox 3">
          <a:extLst>
            <a:ext uri="{FF2B5EF4-FFF2-40B4-BE49-F238E27FC236}">
              <a16:creationId xmlns:a16="http://schemas.microsoft.com/office/drawing/2014/main" id="{DAE6F67B-A4B5-49FC-95BE-E8CF56B62394}"/>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971" name="TextBox 3">
          <a:extLst>
            <a:ext uri="{FF2B5EF4-FFF2-40B4-BE49-F238E27FC236}">
              <a16:creationId xmlns:a16="http://schemas.microsoft.com/office/drawing/2014/main" id="{D5A3B844-9CC9-4465-9173-74CDDFE0C538}"/>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972" name="TextBox 3">
          <a:extLst>
            <a:ext uri="{FF2B5EF4-FFF2-40B4-BE49-F238E27FC236}">
              <a16:creationId xmlns:a16="http://schemas.microsoft.com/office/drawing/2014/main" id="{6DFFD7CF-4815-4442-8DA0-49065DFEEAB0}"/>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973" name="TextBox 3">
          <a:extLst>
            <a:ext uri="{FF2B5EF4-FFF2-40B4-BE49-F238E27FC236}">
              <a16:creationId xmlns:a16="http://schemas.microsoft.com/office/drawing/2014/main" id="{B036E912-C7DF-4A13-8541-18ADBFF75317}"/>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74" name="Text Box 22">
          <a:extLst>
            <a:ext uri="{FF2B5EF4-FFF2-40B4-BE49-F238E27FC236}">
              <a16:creationId xmlns:a16="http://schemas.microsoft.com/office/drawing/2014/main" id="{69B05504-B709-4DAB-B3AE-56B1EB671AC9}"/>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75" name="Text Box 23">
          <a:extLst>
            <a:ext uri="{FF2B5EF4-FFF2-40B4-BE49-F238E27FC236}">
              <a16:creationId xmlns:a16="http://schemas.microsoft.com/office/drawing/2014/main" id="{24961022-0BA7-43B3-8A46-1C8D09C973D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76" name="Text Box 24">
          <a:extLst>
            <a:ext uri="{FF2B5EF4-FFF2-40B4-BE49-F238E27FC236}">
              <a16:creationId xmlns:a16="http://schemas.microsoft.com/office/drawing/2014/main" id="{6B18623C-993F-4923-8AFC-1012C6748BEF}"/>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77" name="Text Box 25">
          <a:extLst>
            <a:ext uri="{FF2B5EF4-FFF2-40B4-BE49-F238E27FC236}">
              <a16:creationId xmlns:a16="http://schemas.microsoft.com/office/drawing/2014/main" id="{A9859A73-1683-44E7-A6CF-CAE8D8A31B76}"/>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78" name="Text Box 26">
          <a:extLst>
            <a:ext uri="{FF2B5EF4-FFF2-40B4-BE49-F238E27FC236}">
              <a16:creationId xmlns:a16="http://schemas.microsoft.com/office/drawing/2014/main" id="{9B9C53BA-E921-4416-B659-032ABA9F037F}"/>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79" name="Text Box 27">
          <a:extLst>
            <a:ext uri="{FF2B5EF4-FFF2-40B4-BE49-F238E27FC236}">
              <a16:creationId xmlns:a16="http://schemas.microsoft.com/office/drawing/2014/main" id="{1706FE55-DB5F-4645-8300-9F6496581A9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80" name="Text Box 28">
          <a:extLst>
            <a:ext uri="{FF2B5EF4-FFF2-40B4-BE49-F238E27FC236}">
              <a16:creationId xmlns:a16="http://schemas.microsoft.com/office/drawing/2014/main" id="{0623E36A-F582-45FB-8694-396B039A591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81" name="Text Box 29">
          <a:extLst>
            <a:ext uri="{FF2B5EF4-FFF2-40B4-BE49-F238E27FC236}">
              <a16:creationId xmlns:a16="http://schemas.microsoft.com/office/drawing/2014/main" id="{CC93BDBB-0F2D-4B37-BC64-B2361AD4AB5D}"/>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82" name="Text Box 14">
          <a:extLst>
            <a:ext uri="{FF2B5EF4-FFF2-40B4-BE49-F238E27FC236}">
              <a16:creationId xmlns:a16="http://schemas.microsoft.com/office/drawing/2014/main" id="{2CABF527-0E52-4868-A625-CD4E3DB0E51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83" name="Text Box 15">
          <a:extLst>
            <a:ext uri="{FF2B5EF4-FFF2-40B4-BE49-F238E27FC236}">
              <a16:creationId xmlns:a16="http://schemas.microsoft.com/office/drawing/2014/main" id="{06CD61EB-0B9C-4A30-BE8C-B918EB05A9A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84" name="Text Box 16">
          <a:extLst>
            <a:ext uri="{FF2B5EF4-FFF2-40B4-BE49-F238E27FC236}">
              <a16:creationId xmlns:a16="http://schemas.microsoft.com/office/drawing/2014/main" id="{AF4AA4C1-5F78-43A9-B57E-E10D8F925F91}"/>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85" name="Text Box 17">
          <a:extLst>
            <a:ext uri="{FF2B5EF4-FFF2-40B4-BE49-F238E27FC236}">
              <a16:creationId xmlns:a16="http://schemas.microsoft.com/office/drawing/2014/main" id="{25A7FE3C-B278-40AB-B39F-5DACB1889C1D}"/>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86" name="Text Box 18">
          <a:extLst>
            <a:ext uri="{FF2B5EF4-FFF2-40B4-BE49-F238E27FC236}">
              <a16:creationId xmlns:a16="http://schemas.microsoft.com/office/drawing/2014/main" id="{4F70A6FB-2291-4638-AC42-023C6E7768D6}"/>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87" name="Text Box 19">
          <a:extLst>
            <a:ext uri="{FF2B5EF4-FFF2-40B4-BE49-F238E27FC236}">
              <a16:creationId xmlns:a16="http://schemas.microsoft.com/office/drawing/2014/main" id="{42885354-0EA8-45CE-B4C5-0C16C4B6800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88" name="Text Box 20">
          <a:extLst>
            <a:ext uri="{FF2B5EF4-FFF2-40B4-BE49-F238E27FC236}">
              <a16:creationId xmlns:a16="http://schemas.microsoft.com/office/drawing/2014/main" id="{8CD3579C-C9D9-496E-9218-33E0CA6D47D9}"/>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89" name="Text Box 21">
          <a:extLst>
            <a:ext uri="{FF2B5EF4-FFF2-40B4-BE49-F238E27FC236}">
              <a16:creationId xmlns:a16="http://schemas.microsoft.com/office/drawing/2014/main" id="{9A0E319A-961A-447A-8364-A648D0A237D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90" name="Text Box 14">
          <a:extLst>
            <a:ext uri="{FF2B5EF4-FFF2-40B4-BE49-F238E27FC236}">
              <a16:creationId xmlns:a16="http://schemas.microsoft.com/office/drawing/2014/main" id="{6CEF6579-FD84-4E49-8A38-CF3AF40E31C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91" name="Text Box 15">
          <a:extLst>
            <a:ext uri="{FF2B5EF4-FFF2-40B4-BE49-F238E27FC236}">
              <a16:creationId xmlns:a16="http://schemas.microsoft.com/office/drawing/2014/main" id="{A8E143E7-B1DC-434C-A27F-E41ACBDC5B69}"/>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92" name="Text Box 16">
          <a:extLst>
            <a:ext uri="{FF2B5EF4-FFF2-40B4-BE49-F238E27FC236}">
              <a16:creationId xmlns:a16="http://schemas.microsoft.com/office/drawing/2014/main" id="{B0720502-E92E-477B-95B6-EC08A48FFD8B}"/>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93" name="Text Box 17">
          <a:extLst>
            <a:ext uri="{FF2B5EF4-FFF2-40B4-BE49-F238E27FC236}">
              <a16:creationId xmlns:a16="http://schemas.microsoft.com/office/drawing/2014/main" id="{AC91E156-D16D-4177-BB69-15376745DC0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94" name="Text Box 18">
          <a:extLst>
            <a:ext uri="{FF2B5EF4-FFF2-40B4-BE49-F238E27FC236}">
              <a16:creationId xmlns:a16="http://schemas.microsoft.com/office/drawing/2014/main" id="{F9A1E615-D3CF-4938-91A4-3410B001380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95" name="Text Box 19">
          <a:extLst>
            <a:ext uri="{FF2B5EF4-FFF2-40B4-BE49-F238E27FC236}">
              <a16:creationId xmlns:a16="http://schemas.microsoft.com/office/drawing/2014/main" id="{89A67598-2185-4FD1-98AD-5CC895D544F1}"/>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96" name="Text Box 20">
          <a:extLst>
            <a:ext uri="{FF2B5EF4-FFF2-40B4-BE49-F238E27FC236}">
              <a16:creationId xmlns:a16="http://schemas.microsoft.com/office/drawing/2014/main" id="{E9257627-4F5D-45D1-ABC1-961C7201388F}"/>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97" name="Text Box 21">
          <a:extLst>
            <a:ext uri="{FF2B5EF4-FFF2-40B4-BE49-F238E27FC236}">
              <a16:creationId xmlns:a16="http://schemas.microsoft.com/office/drawing/2014/main" id="{72D61AA7-0E4B-4EDE-8940-4EB8403BF31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98" name="Text Box 22">
          <a:extLst>
            <a:ext uri="{FF2B5EF4-FFF2-40B4-BE49-F238E27FC236}">
              <a16:creationId xmlns:a16="http://schemas.microsoft.com/office/drawing/2014/main" id="{822706C2-DCF4-4B05-A9CE-E901342E0936}"/>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999" name="Text Box 23">
          <a:extLst>
            <a:ext uri="{FF2B5EF4-FFF2-40B4-BE49-F238E27FC236}">
              <a16:creationId xmlns:a16="http://schemas.microsoft.com/office/drawing/2014/main" id="{916554CC-1DAB-48E3-A99E-333EDB1D6E5F}"/>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00" name="Text Box 24">
          <a:extLst>
            <a:ext uri="{FF2B5EF4-FFF2-40B4-BE49-F238E27FC236}">
              <a16:creationId xmlns:a16="http://schemas.microsoft.com/office/drawing/2014/main" id="{FB024D7A-4E00-48F4-A849-7C9C715EE4F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01" name="Text Box 25">
          <a:extLst>
            <a:ext uri="{FF2B5EF4-FFF2-40B4-BE49-F238E27FC236}">
              <a16:creationId xmlns:a16="http://schemas.microsoft.com/office/drawing/2014/main" id="{086C2141-5C85-499C-8157-E0AF93ECD68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02" name="Text Box 26">
          <a:extLst>
            <a:ext uri="{FF2B5EF4-FFF2-40B4-BE49-F238E27FC236}">
              <a16:creationId xmlns:a16="http://schemas.microsoft.com/office/drawing/2014/main" id="{1EA54FD0-BB49-4899-A94E-5DD57140E27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03" name="Text Box 27">
          <a:extLst>
            <a:ext uri="{FF2B5EF4-FFF2-40B4-BE49-F238E27FC236}">
              <a16:creationId xmlns:a16="http://schemas.microsoft.com/office/drawing/2014/main" id="{49EF5983-7CCB-4934-A260-114DC41326B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04" name="Text Box 28">
          <a:extLst>
            <a:ext uri="{FF2B5EF4-FFF2-40B4-BE49-F238E27FC236}">
              <a16:creationId xmlns:a16="http://schemas.microsoft.com/office/drawing/2014/main" id="{7B5821CA-C02F-4427-B29E-D3E7DB30C8E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05" name="Text Box 29">
          <a:extLst>
            <a:ext uri="{FF2B5EF4-FFF2-40B4-BE49-F238E27FC236}">
              <a16:creationId xmlns:a16="http://schemas.microsoft.com/office/drawing/2014/main" id="{55B78C47-DDBD-4D89-8910-C297FFC9B3B1}"/>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06" name="Text Box 14">
          <a:extLst>
            <a:ext uri="{FF2B5EF4-FFF2-40B4-BE49-F238E27FC236}">
              <a16:creationId xmlns:a16="http://schemas.microsoft.com/office/drawing/2014/main" id="{0606B4C2-FA9E-40C5-9F36-C5AAE9645D4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07" name="Text Box 15">
          <a:extLst>
            <a:ext uri="{FF2B5EF4-FFF2-40B4-BE49-F238E27FC236}">
              <a16:creationId xmlns:a16="http://schemas.microsoft.com/office/drawing/2014/main" id="{28FD7230-A5F0-4C5E-9327-5D162A15159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08" name="Text Box 16">
          <a:extLst>
            <a:ext uri="{FF2B5EF4-FFF2-40B4-BE49-F238E27FC236}">
              <a16:creationId xmlns:a16="http://schemas.microsoft.com/office/drawing/2014/main" id="{4F7C8050-A2E6-423D-9306-2E84215DC6A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09" name="Text Box 17">
          <a:extLst>
            <a:ext uri="{FF2B5EF4-FFF2-40B4-BE49-F238E27FC236}">
              <a16:creationId xmlns:a16="http://schemas.microsoft.com/office/drawing/2014/main" id="{AC96B46C-9E1F-40A7-9C39-CFC8B0ACD7F1}"/>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10" name="Text Box 18">
          <a:extLst>
            <a:ext uri="{FF2B5EF4-FFF2-40B4-BE49-F238E27FC236}">
              <a16:creationId xmlns:a16="http://schemas.microsoft.com/office/drawing/2014/main" id="{5B4FD8DC-22D2-45FC-BD2F-E0041C6F35E1}"/>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11" name="Text Box 19">
          <a:extLst>
            <a:ext uri="{FF2B5EF4-FFF2-40B4-BE49-F238E27FC236}">
              <a16:creationId xmlns:a16="http://schemas.microsoft.com/office/drawing/2014/main" id="{D60E47B9-47C3-489A-8BEA-EEA746808D4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12" name="Text Box 20">
          <a:extLst>
            <a:ext uri="{FF2B5EF4-FFF2-40B4-BE49-F238E27FC236}">
              <a16:creationId xmlns:a16="http://schemas.microsoft.com/office/drawing/2014/main" id="{0D026A13-5857-46EF-8970-D0D39E89BD9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13" name="Text Box 21">
          <a:extLst>
            <a:ext uri="{FF2B5EF4-FFF2-40B4-BE49-F238E27FC236}">
              <a16:creationId xmlns:a16="http://schemas.microsoft.com/office/drawing/2014/main" id="{EF4A35F8-C7A2-4E4E-A70D-409B18DCF87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14" name="Text Box 14">
          <a:extLst>
            <a:ext uri="{FF2B5EF4-FFF2-40B4-BE49-F238E27FC236}">
              <a16:creationId xmlns:a16="http://schemas.microsoft.com/office/drawing/2014/main" id="{9A216AF8-31A8-474E-BDA9-C4290F6AE631}"/>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15" name="Text Box 15">
          <a:extLst>
            <a:ext uri="{FF2B5EF4-FFF2-40B4-BE49-F238E27FC236}">
              <a16:creationId xmlns:a16="http://schemas.microsoft.com/office/drawing/2014/main" id="{4CFDF04E-AB01-4459-B96E-872D3E11AC76}"/>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16" name="Text Box 16">
          <a:extLst>
            <a:ext uri="{FF2B5EF4-FFF2-40B4-BE49-F238E27FC236}">
              <a16:creationId xmlns:a16="http://schemas.microsoft.com/office/drawing/2014/main" id="{8E350119-0DB4-4EE2-BBB6-73CB66EDB87B}"/>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17" name="Text Box 17">
          <a:extLst>
            <a:ext uri="{FF2B5EF4-FFF2-40B4-BE49-F238E27FC236}">
              <a16:creationId xmlns:a16="http://schemas.microsoft.com/office/drawing/2014/main" id="{38BCDF56-9F52-4111-99FA-81537BF2E54D}"/>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18" name="Text Box 18">
          <a:extLst>
            <a:ext uri="{FF2B5EF4-FFF2-40B4-BE49-F238E27FC236}">
              <a16:creationId xmlns:a16="http://schemas.microsoft.com/office/drawing/2014/main" id="{F41A21D4-8C13-4333-B96E-03CF8A74C83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19" name="Text Box 19">
          <a:extLst>
            <a:ext uri="{FF2B5EF4-FFF2-40B4-BE49-F238E27FC236}">
              <a16:creationId xmlns:a16="http://schemas.microsoft.com/office/drawing/2014/main" id="{2760594C-1D56-4473-8A90-4CF34981D16F}"/>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20" name="Text Box 20">
          <a:extLst>
            <a:ext uri="{FF2B5EF4-FFF2-40B4-BE49-F238E27FC236}">
              <a16:creationId xmlns:a16="http://schemas.microsoft.com/office/drawing/2014/main" id="{75B69FB9-7227-465A-85CC-7583F9EE0BA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21" name="Text Box 21">
          <a:extLst>
            <a:ext uri="{FF2B5EF4-FFF2-40B4-BE49-F238E27FC236}">
              <a16:creationId xmlns:a16="http://schemas.microsoft.com/office/drawing/2014/main" id="{D58D4292-1399-4188-BB70-C0783DE7D40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22" name="Text Box 22">
          <a:extLst>
            <a:ext uri="{FF2B5EF4-FFF2-40B4-BE49-F238E27FC236}">
              <a16:creationId xmlns:a16="http://schemas.microsoft.com/office/drawing/2014/main" id="{C61B71AD-086C-4859-9002-C7288EC646B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23" name="Text Box 23">
          <a:extLst>
            <a:ext uri="{FF2B5EF4-FFF2-40B4-BE49-F238E27FC236}">
              <a16:creationId xmlns:a16="http://schemas.microsoft.com/office/drawing/2014/main" id="{84D76F71-D100-4CCA-91C3-AF4F949EDA9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24" name="Text Box 24">
          <a:extLst>
            <a:ext uri="{FF2B5EF4-FFF2-40B4-BE49-F238E27FC236}">
              <a16:creationId xmlns:a16="http://schemas.microsoft.com/office/drawing/2014/main" id="{CC4FF70E-7137-4941-BEC0-151A916FB0B6}"/>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25" name="Text Box 25">
          <a:extLst>
            <a:ext uri="{FF2B5EF4-FFF2-40B4-BE49-F238E27FC236}">
              <a16:creationId xmlns:a16="http://schemas.microsoft.com/office/drawing/2014/main" id="{B4A31EAA-C0A9-420F-B38C-A5EB494006E6}"/>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26" name="Text Box 26">
          <a:extLst>
            <a:ext uri="{FF2B5EF4-FFF2-40B4-BE49-F238E27FC236}">
              <a16:creationId xmlns:a16="http://schemas.microsoft.com/office/drawing/2014/main" id="{890CE509-4868-4653-9ADA-D3A20EE835D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27" name="Text Box 27">
          <a:extLst>
            <a:ext uri="{FF2B5EF4-FFF2-40B4-BE49-F238E27FC236}">
              <a16:creationId xmlns:a16="http://schemas.microsoft.com/office/drawing/2014/main" id="{64DE58E7-712A-4E56-90B8-FDC08CDE5646}"/>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28" name="Text Box 28">
          <a:extLst>
            <a:ext uri="{FF2B5EF4-FFF2-40B4-BE49-F238E27FC236}">
              <a16:creationId xmlns:a16="http://schemas.microsoft.com/office/drawing/2014/main" id="{C6B62D40-2D10-465F-820E-DD6720C084DF}"/>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29" name="Text Box 29">
          <a:extLst>
            <a:ext uri="{FF2B5EF4-FFF2-40B4-BE49-F238E27FC236}">
              <a16:creationId xmlns:a16="http://schemas.microsoft.com/office/drawing/2014/main" id="{08213B72-FA64-4308-A90C-5A5CD7E3010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30" name="Text Box 14">
          <a:extLst>
            <a:ext uri="{FF2B5EF4-FFF2-40B4-BE49-F238E27FC236}">
              <a16:creationId xmlns:a16="http://schemas.microsoft.com/office/drawing/2014/main" id="{86C5FFA5-4094-4031-A7F2-2FB9FE7DD51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31" name="Text Box 15">
          <a:extLst>
            <a:ext uri="{FF2B5EF4-FFF2-40B4-BE49-F238E27FC236}">
              <a16:creationId xmlns:a16="http://schemas.microsoft.com/office/drawing/2014/main" id="{04D0511B-376C-4167-9A90-1BA15446B1C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32" name="Text Box 16">
          <a:extLst>
            <a:ext uri="{FF2B5EF4-FFF2-40B4-BE49-F238E27FC236}">
              <a16:creationId xmlns:a16="http://schemas.microsoft.com/office/drawing/2014/main" id="{3EC98FED-FA3F-4AB9-810C-7F0BFD50948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33" name="Text Box 17">
          <a:extLst>
            <a:ext uri="{FF2B5EF4-FFF2-40B4-BE49-F238E27FC236}">
              <a16:creationId xmlns:a16="http://schemas.microsoft.com/office/drawing/2014/main" id="{56516D6D-9E32-4C50-BD64-18DB1116E93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34" name="Text Box 18">
          <a:extLst>
            <a:ext uri="{FF2B5EF4-FFF2-40B4-BE49-F238E27FC236}">
              <a16:creationId xmlns:a16="http://schemas.microsoft.com/office/drawing/2014/main" id="{BE897DB9-9F0D-4657-8940-2ED5CEABB77B}"/>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35" name="Text Box 19">
          <a:extLst>
            <a:ext uri="{FF2B5EF4-FFF2-40B4-BE49-F238E27FC236}">
              <a16:creationId xmlns:a16="http://schemas.microsoft.com/office/drawing/2014/main" id="{9604ED82-16F2-43F7-9D6C-D01FD732E89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36" name="Text Box 20">
          <a:extLst>
            <a:ext uri="{FF2B5EF4-FFF2-40B4-BE49-F238E27FC236}">
              <a16:creationId xmlns:a16="http://schemas.microsoft.com/office/drawing/2014/main" id="{63019114-9729-48BE-A35A-8716A19B728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37" name="Text Box 21">
          <a:extLst>
            <a:ext uri="{FF2B5EF4-FFF2-40B4-BE49-F238E27FC236}">
              <a16:creationId xmlns:a16="http://schemas.microsoft.com/office/drawing/2014/main" id="{794D7E08-A96E-48ED-B115-7D974C4149E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38" name="Text Box 14">
          <a:extLst>
            <a:ext uri="{FF2B5EF4-FFF2-40B4-BE49-F238E27FC236}">
              <a16:creationId xmlns:a16="http://schemas.microsoft.com/office/drawing/2014/main" id="{D29A8C73-8599-4FB7-8E14-332A0EE96CCF}"/>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39" name="Text Box 15">
          <a:extLst>
            <a:ext uri="{FF2B5EF4-FFF2-40B4-BE49-F238E27FC236}">
              <a16:creationId xmlns:a16="http://schemas.microsoft.com/office/drawing/2014/main" id="{96FEBF7F-2394-486D-958F-9344C66691E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40" name="Text Box 16">
          <a:extLst>
            <a:ext uri="{FF2B5EF4-FFF2-40B4-BE49-F238E27FC236}">
              <a16:creationId xmlns:a16="http://schemas.microsoft.com/office/drawing/2014/main" id="{26900C45-E445-4D13-9589-D6B45EE6D87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41" name="Text Box 17">
          <a:extLst>
            <a:ext uri="{FF2B5EF4-FFF2-40B4-BE49-F238E27FC236}">
              <a16:creationId xmlns:a16="http://schemas.microsoft.com/office/drawing/2014/main" id="{F7A63605-F371-47F2-9345-F0B1E75338E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42" name="Text Box 18">
          <a:extLst>
            <a:ext uri="{FF2B5EF4-FFF2-40B4-BE49-F238E27FC236}">
              <a16:creationId xmlns:a16="http://schemas.microsoft.com/office/drawing/2014/main" id="{33E2E955-66CB-440B-AED8-A1DDE4BDFFC1}"/>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43" name="Text Box 19">
          <a:extLst>
            <a:ext uri="{FF2B5EF4-FFF2-40B4-BE49-F238E27FC236}">
              <a16:creationId xmlns:a16="http://schemas.microsoft.com/office/drawing/2014/main" id="{ED55757A-E8D4-4FD7-B8DE-60B8B9CDCF1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44" name="Text Box 20">
          <a:extLst>
            <a:ext uri="{FF2B5EF4-FFF2-40B4-BE49-F238E27FC236}">
              <a16:creationId xmlns:a16="http://schemas.microsoft.com/office/drawing/2014/main" id="{1B8F888E-0BA5-498B-BFE2-0F4EFDF3C140}"/>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45" name="Text Box 21">
          <a:extLst>
            <a:ext uri="{FF2B5EF4-FFF2-40B4-BE49-F238E27FC236}">
              <a16:creationId xmlns:a16="http://schemas.microsoft.com/office/drawing/2014/main" id="{5D517A54-DDCE-451B-B98F-96269597147B}"/>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046" name="TextBox 3">
          <a:extLst>
            <a:ext uri="{FF2B5EF4-FFF2-40B4-BE49-F238E27FC236}">
              <a16:creationId xmlns:a16="http://schemas.microsoft.com/office/drawing/2014/main" id="{2D5126CE-81F3-4E7D-A156-F9C936198EBD}"/>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047" name="TextBox 3">
          <a:extLst>
            <a:ext uri="{FF2B5EF4-FFF2-40B4-BE49-F238E27FC236}">
              <a16:creationId xmlns:a16="http://schemas.microsoft.com/office/drawing/2014/main" id="{3DDC5C2D-B5CE-4C3B-9E57-09ECD5EDA5C9}"/>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48" name="Text Box 22">
          <a:extLst>
            <a:ext uri="{FF2B5EF4-FFF2-40B4-BE49-F238E27FC236}">
              <a16:creationId xmlns:a16="http://schemas.microsoft.com/office/drawing/2014/main" id="{209B311C-4FB7-454A-B59C-7E539A6911F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49" name="Text Box 23">
          <a:extLst>
            <a:ext uri="{FF2B5EF4-FFF2-40B4-BE49-F238E27FC236}">
              <a16:creationId xmlns:a16="http://schemas.microsoft.com/office/drawing/2014/main" id="{69F0FAFC-FDA6-4B70-BF36-3E798E3C9AA9}"/>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50" name="Text Box 24">
          <a:extLst>
            <a:ext uri="{FF2B5EF4-FFF2-40B4-BE49-F238E27FC236}">
              <a16:creationId xmlns:a16="http://schemas.microsoft.com/office/drawing/2014/main" id="{16765F86-F48C-47D2-ACAF-BB768DBDE5C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51" name="Text Box 25">
          <a:extLst>
            <a:ext uri="{FF2B5EF4-FFF2-40B4-BE49-F238E27FC236}">
              <a16:creationId xmlns:a16="http://schemas.microsoft.com/office/drawing/2014/main" id="{46551A50-1A9E-469D-A29F-54BD0BA6A24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52" name="Text Box 26">
          <a:extLst>
            <a:ext uri="{FF2B5EF4-FFF2-40B4-BE49-F238E27FC236}">
              <a16:creationId xmlns:a16="http://schemas.microsoft.com/office/drawing/2014/main" id="{E1D9A5C2-4C36-4EF5-9921-D51126639F4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53" name="Text Box 27">
          <a:extLst>
            <a:ext uri="{FF2B5EF4-FFF2-40B4-BE49-F238E27FC236}">
              <a16:creationId xmlns:a16="http://schemas.microsoft.com/office/drawing/2014/main" id="{60FEF894-399C-48AB-AB4D-78C830AC757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54" name="Text Box 28">
          <a:extLst>
            <a:ext uri="{FF2B5EF4-FFF2-40B4-BE49-F238E27FC236}">
              <a16:creationId xmlns:a16="http://schemas.microsoft.com/office/drawing/2014/main" id="{8B618A6E-3FED-4DB1-9200-8F104A11038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55" name="Text Box 29">
          <a:extLst>
            <a:ext uri="{FF2B5EF4-FFF2-40B4-BE49-F238E27FC236}">
              <a16:creationId xmlns:a16="http://schemas.microsoft.com/office/drawing/2014/main" id="{55077E15-7C42-4A89-8C6D-8C095027B366}"/>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56" name="Text Box 14">
          <a:extLst>
            <a:ext uri="{FF2B5EF4-FFF2-40B4-BE49-F238E27FC236}">
              <a16:creationId xmlns:a16="http://schemas.microsoft.com/office/drawing/2014/main" id="{7324838E-E8B4-49F5-9EF5-6D82BDF26DD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57" name="Text Box 15">
          <a:extLst>
            <a:ext uri="{FF2B5EF4-FFF2-40B4-BE49-F238E27FC236}">
              <a16:creationId xmlns:a16="http://schemas.microsoft.com/office/drawing/2014/main" id="{DD78EEEC-5B54-4777-A789-2F133E925F88}"/>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58" name="Text Box 16">
          <a:extLst>
            <a:ext uri="{FF2B5EF4-FFF2-40B4-BE49-F238E27FC236}">
              <a16:creationId xmlns:a16="http://schemas.microsoft.com/office/drawing/2014/main" id="{9179B66C-05F8-4765-9A7F-B77FF85D9C4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59" name="Text Box 17">
          <a:extLst>
            <a:ext uri="{FF2B5EF4-FFF2-40B4-BE49-F238E27FC236}">
              <a16:creationId xmlns:a16="http://schemas.microsoft.com/office/drawing/2014/main" id="{5EFAB607-8E86-4D60-82D7-59E817D949A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60" name="Text Box 18">
          <a:extLst>
            <a:ext uri="{FF2B5EF4-FFF2-40B4-BE49-F238E27FC236}">
              <a16:creationId xmlns:a16="http://schemas.microsoft.com/office/drawing/2014/main" id="{DA3863D5-DECE-405D-B80D-17E947808A7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61" name="Text Box 19">
          <a:extLst>
            <a:ext uri="{FF2B5EF4-FFF2-40B4-BE49-F238E27FC236}">
              <a16:creationId xmlns:a16="http://schemas.microsoft.com/office/drawing/2014/main" id="{9C1DC2A0-9D25-413F-8150-03D7CB4F6D7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62" name="Text Box 20">
          <a:extLst>
            <a:ext uri="{FF2B5EF4-FFF2-40B4-BE49-F238E27FC236}">
              <a16:creationId xmlns:a16="http://schemas.microsoft.com/office/drawing/2014/main" id="{1B0FE386-20F7-4FB7-8B30-CFD18C20F57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63" name="Text Box 21">
          <a:extLst>
            <a:ext uri="{FF2B5EF4-FFF2-40B4-BE49-F238E27FC236}">
              <a16:creationId xmlns:a16="http://schemas.microsoft.com/office/drawing/2014/main" id="{9A1F10FF-D004-4D83-BD95-49D0008507B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64" name="Text Box 14">
          <a:extLst>
            <a:ext uri="{FF2B5EF4-FFF2-40B4-BE49-F238E27FC236}">
              <a16:creationId xmlns:a16="http://schemas.microsoft.com/office/drawing/2014/main" id="{7E23B811-F888-440E-BD7A-D874DF11676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65" name="Text Box 15">
          <a:extLst>
            <a:ext uri="{FF2B5EF4-FFF2-40B4-BE49-F238E27FC236}">
              <a16:creationId xmlns:a16="http://schemas.microsoft.com/office/drawing/2014/main" id="{2E09B170-BBA3-4D07-BEE4-FF0C449546FF}"/>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66" name="Text Box 16">
          <a:extLst>
            <a:ext uri="{FF2B5EF4-FFF2-40B4-BE49-F238E27FC236}">
              <a16:creationId xmlns:a16="http://schemas.microsoft.com/office/drawing/2014/main" id="{7AC60AB7-DD01-456B-BBC5-B2DFBAD36136}"/>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67" name="Text Box 17">
          <a:extLst>
            <a:ext uri="{FF2B5EF4-FFF2-40B4-BE49-F238E27FC236}">
              <a16:creationId xmlns:a16="http://schemas.microsoft.com/office/drawing/2014/main" id="{CBF831DA-CE2C-4C1D-ACAE-B2A40DECD35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68" name="Text Box 18">
          <a:extLst>
            <a:ext uri="{FF2B5EF4-FFF2-40B4-BE49-F238E27FC236}">
              <a16:creationId xmlns:a16="http://schemas.microsoft.com/office/drawing/2014/main" id="{50FC0EED-73C9-4EA7-B8B1-0436568895F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69" name="Text Box 19">
          <a:extLst>
            <a:ext uri="{FF2B5EF4-FFF2-40B4-BE49-F238E27FC236}">
              <a16:creationId xmlns:a16="http://schemas.microsoft.com/office/drawing/2014/main" id="{74E189E4-A2F1-47DB-A229-1C66A822039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70" name="Text Box 20">
          <a:extLst>
            <a:ext uri="{FF2B5EF4-FFF2-40B4-BE49-F238E27FC236}">
              <a16:creationId xmlns:a16="http://schemas.microsoft.com/office/drawing/2014/main" id="{DEC18781-6816-4588-AEBD-8ADC920DC99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71" name="Text Box 21">
          <a:extLst>
            <a:ext uri="{FF2B5EF4-FFF2-40B4-BE49-F238E27FC236}">
              <a16:creationId xmlns:a16="http://schemas.microsoft.com/office/drawing/2014/main" id="{3E6EBE83-DC88-49F0-BB85-B328E04E52DB}"/>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72" name="Text Box 22">
          <a:extLst>
            <a:ext uri="{FF2B5EF4-FFF2-40B4-BE49-F238E27FC236}">
              <a16:creationId xmlns:a16="http://schemas.microsoft.com/office/drawing/2014/main" id="{A16A7816-61DB-43A6-A217-2C9FA8416E26}"/>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73" name="Text Box 23">
          <a:extLst>
            <a:ext uri="{FF2B5EF4-FFF2-40B4-BE49-F238E27FC236}">
              <a16:creationId xmlns:a16="http://schemas.microsoft.com/office/drawing/2014/main" id="{71304C27-9860-4EFF-A2A6-188662DE039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74" name="Text Box 24">
          <a:extLst>
            <a:ext uri="{FF2B5EF4-FFF2-40B4-BE49-F238E27FC236}">
              <a16:creationId xmlns:a16="http://schemas.microsoft.com/office/drawing/2014/main" id="{4C13CC3B-0547-4AFD-8755-63F31077A98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75" name="Text Box 25">
          <a:extLst>
            <a:ext uri="{FF2B5EF4-FFF2-40B4-BE49-F238E27FC236}">
              <a16:creationId xmlns:a16="http://schemas.microsoft.com/office/drawing/2014/main" id="{5F2E7115-4B5E-4C94-910B-9B3CF40101A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76" name="Text Box 26">
          <a:extLst>
            <a:ext uri="{FF2B5EF4-FFF2-40B4-BE49-F238E27FC236}">
              <a16:creationId xmlns:a16="http://schemas.microsoft.com/office/drawing/2014/main" id="{C115C788-1402-46FF-95F4-B8A82AFCC02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77" name="Text Box 27">
          <a:extLst>
            <a:ext uri="{FF2B5EF4-FFF2-40B4-BE49-F238E27FC236}">
              <a16:creationId xmlns:a16="http://schemas.microsoft.com/office/drawing/2014/main" id="{00AC80B2-E972-4188-8580-0DED4E4476A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78" name="Text Box 28">
          <a:extLst>
            <a:ext uri="{FF2B5EF4-FFF2-40B4-BE49-F238E27FC236}">
              <a16:creationId xmlns:a16="http://schemas.microsoft.com/office/drawing/2014/main" id="{CCF0A796-D731-415F-8F72-FB26AA12B8D9}"/>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79" name="Text Box 29">
          <a:extLst>
            <a:ext uri="{FF2B5EF4-FFF2-40B4-BE49-F238E27FC236}">
              <a16:creationId xmlns:a16="http://schemas.microsoft.com/office/drawing/2014/main" id="{8342D6D0-FD7E-425C-9005-2EAD1568ED3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80" name="Text Box 14">
          <a:extLst>
            <a:ext uri="{FF2B5EF4-FFF2-40B4-BE49-F238E27FC236}">
              <a16:creationId xmlns:a16="http://schemas.microsoft.com/office/drawing/2014/main" id="{1C6F2009-0A8F-42D8-B6B8-F91E7AFEC24F}"/>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81" name="Text Box 15">
          <a:extLst>
            <a:ext uri="{FF2B5EF4-FFF2-40B4-BE49-F238E27FC236}">
              <a16:creationId xmlns:a16="http://schemas.microsoft.com/office/drawing/2014/main" id="{405DF972-D9E4-4564-B4C3-42953561A1BB}"/>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82" name="Text Box 16">
          <a:extLst>
            <a:ext uri="{FF2B5EF4-FFF2-40B4-BE49-F238E27FC236}">
              <a16:creationId xmlns:a16="http://schemas.microsoft.com/office/drawing/2014/main" id="{9B99839D-2DD1-402D-AD80-6F69F165938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83" name="Text Box 17">
          <a:extLst>
            <a:ext uri="{FF2B5EF4-FFF2-40B4-BE49-F238E27FC236}">
              <a16:creationId xmlns:a16="http://schemas.microsoft.com/office/drawing/2014/main" id="{FDED1CD6-9AAE-46CB-B086-E374B238AA4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84" name="Text Box 18">
          <a:extLst>
            <a:ext uri="{FF2B5EF4-FFF2-40B4-BE49-F238E27FC236}">
              <a16:creationId xmlns:a16="http://schemas.microsoft.com/office/drawing/2014/main" id="{A33A1352-50CC-4E19-BE30-4D28B8277228}"/>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85" name="Text Box 19">
          <a:extLst>
            <a:ext uri="{FF2B5EF4-FFF2-40B4-BE49-F238E27FC236}">
              <a16:creationId xmlns:a16="http://schemas.microsoft.com/office/drawing/2014/main" id="{3481BE86-676B-41FD-9092-8A0F07A325C0}"/>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86" name="Text Box 20">
          <a:extLst>
            <a:ext uri="{FF2B5EF4-FFF2-40B4-BE49-F238E27FC236}">
              <a16:creationId xmlns:a16="http://schemas.microsoft.com/office/drawing/2014/main" id="{C773DCA7-8AD3-42BC-8DDE-C8D7C57C1FC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87" name="Text Box 21">
          <a:extLst>
            <a:ext uri="{FF2B5EF4-FFF2-40B4-BE49-F238E27FC236}">
              <a16:creationId xmlns:a16="http://schemas.microsoft.com/office/drawing/2014/main" id="{6C773E72-94B2-40C6-BC74-87097EA6705B}"/>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88" name="Text Box 14">
          <a:extLst>
            <a:ext uri="{FF2B5EF4-FFF2-40B4-BE49-F238E27FC236}">
              <a16:creationId xmlns:a16="http://schemas.microsoft.com/office/drawing/2014/main" id="{D049630D-4E4E-49CD-AC73-55A6EBAE7CC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89" name="Text Box 15">
          <a:extLst>
            <a:ext uri="{FF2B5EF4-FFF2-40B4-BE49-F238E27FC236}">
              <a16:creationId xmlns:a16="http://schemas.microsoft.com/office/drawing/2014/main" id="{3CA16820-E22B-4BBF-900B-9F514C3AEC04}"/>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90" name="Text Box 16">
          <a:extLst>
            <a:ext uri="{FF2B5EF4-FFF2-40B4-BE49-F238E27FC236}">
              <a16:creationId xmlns:a16="http://schemas.microsoft.com/office/drawing/2014/main" id="{7E247348-0F90-454F-A505-3F51686FF18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91" name="Text Box 17">
          <a:extLst>
            <a:ext uri="{FF2B5EF4-FFF2-40B4-BE49-F238E27FC236}">
              <a16:creationId xmlns:a16="http://schemas.microsoft.com/office/drawing/2014/main" id="{598C3143-4AAF-4A4E-A803-310C528E7558}"/>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92" name="Text Box 18">
          <a:extLst>
            <a:ext uri="{FF2B5EF4-FFF2-40B4-BE49-F238E27FC236}">
              <a16:creationId xmlns:a16="http://schemas.microsoft.com/office/drawing/2014/main" id="{524C1319-6FF7-4A67-B9E4-B1DD0C70CE4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93" name="Text Box 19">
          <a:extLst>
            <a:ext uri="{FF2B5EF4-FFF2-40B4-BE49-F238E27FC236}">
              <a16:creationId xmlns:a16="http://schemas.microsoft.com/office/drawing/2014/main" id="{D54E3FCC-438D-4F10-A4A3-3B95FE675FF1}"/>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94" name="Text Box 20">
          <a:extLst>
            <a:ext uri="{FF2B5EF4-FFF2-40B4-BE49-F238E27FC236}">
              <a16:creationId xmlns:a16="http://schemas.microsoft.com/office/drawing/2014/main" id="{FF6CEE58-97DD-466A-B3E8-FE96F518A49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95" name="Text Box 21">
          <a:extLst>
            <a:ext uri="{FF2B5EF4-FFF2-40B4-BE49-F238E27FC236}">
              <a16:creationId xmlns:a16="http://schemas.microsoft.com/office/drawing/2014/main" id="{5456A931-C289-478D-87CE-A0A13EE73213}"/>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96" name="Text Box 22">
          <a:extLst>
            <a:ext uri="{FF2B5EF4-FFF2-40B4-BE49-F238E27FC236}">
              <a16:creationId xmlns:a16="http://schemas.microsoft.com/office/drawing/2014/main" id="{F3B24D95-4275-4255-B1C4-1CD0F900222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97" name="Text Box 23">
          <a:extLst>
            <a:ext uri="{FF2B5EF4-FFF2-40B4-BE49-F238E27FC236}">
              <a16:creationId xmlns:a16="http://schemas.microsoft.com/office/drawing/2014/main" id="{B2B5F6C6-3B04-4290-9FBF-E84AD6CE288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98" name="Text Box 24">
          <a:extLst>
            <a:ext uri="{FF2B5EF4-FFF2-40B4-BE49-F238E27FC236}">
              <a16:creationId xmlns:a16="http://schemas.microsoft.com/office/drawing/2014/main" id="{84FAE231-92A3-4661-BDA0-2A9E438B17E9}"/>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099" name="Text Box 25">
          <a:extLst>
            <a:ext uri="{FF2B5EF4-FFF2-40B4-BE49-F238E27FC236}">
              <a16:creationId xmlns:a16="http://schemas.microsoft.com/office/drawing/2014/main" id="{9930C9C4-FBD7-43AE-8A57-2C730A14C036}"/>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00" name="Text Box 26">
          <a:extLst>
            <a:ext uri="{FF2B5EF4-FFF2-40B4-BE49-F238E27FC236}">
              <a16:creationId xmlns:a16="http://schemas.microsoft.com/office/drawing/2014/main" id="{F6A71AA0-4DD3-4303-B766-0FA39FA4A11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01" name="Text Box 27">
          <a:extLst>
            <a:ext uri="{FF2B5EF4-FFF2-40B4-BE49-F238E27FC236}">
              <a16:creationId xmlns:a16="http://schemas.microsoft.com/office/drawing/2014/main" id="{DA1F86A1-1CF8-4BC9-A79E-E5E74685CD1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02" name="Text Box 28">
          <a:extLst>
            <a:ext uri="{FF2B5EF4-FFF2-40B4-BE49-F238E27FC236}">
              <a16:creationId xmlns:a16="http://schemas.microsoft.com/office/drawing/2014/main" id="{998B89F3-3EB4-44E5-8721-CB7D733FEEFF}"/>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03" name="Text Box 29">
          <a:extLst>
            <a:ext uri="{FF2B5EF4-FFF2-40B4-BE49-F238E27FC236}">
              <a16:creationId xmlns:a16="http://schemas.microsoft.com/office/drawing/2014/main" id="{A50FBA8F-7094-4EAF-8CEF-5747DF176BD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04" name="Text Box 14">
          <a:extLst>
            <a:ext uri="{FF2B5EF4-FFF2-40B4-BE49-F238E27FC236}">
              <a16:creationId xmlns:a16="http://schemas.microsoft.com/office/drawing/2014/main" id="{CC277779-2C07-4593-BF5B-069B9D3C0C5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05" name="Text Box 15">
          <a:extLst>
            <a:ext uri="{FF2B5EF4-FFF2-40B4-BE49-F238E27FC236}">
              <a16:creationId xmlns:a16="http://schemas.microsoft.com/office/drawing/2014/main" id="{B54C0505-847B-4B4C-8409-93BD4C6569D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06" name="Text Box 16">
          <a:extLst>
            <a:ext uri="{FF2B5EF4-FFF2-40B4-BE49-F238E27FC236}">
              <a16:creationId xmlns:a16="http://schemas.microsoft.com/office/drawing/2014/main" id="{CD9CB776-1421-4186-9889-3EB65A7C70F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07" name="Text Box 17">
          <a:extLst>
            <a:ext uri="{FF2B5EF4-FFF2-40B4-BE49-F238E27FC236}">
              <a16:creationId xmlns:a16="http://schemas.microsoft.com/office/drawing/2014/main" id="{477EF515-6409-4539-B1C8-92C9B094D99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08" name="Text Box 18">
          <a:extLst>
            <a:ext uri="{FF2B5EF4-FFF2-40B4-BE49-F238E27FC236}">
              <a16:creationId xmlns:a16="http://schemas.microsoft.com/office/drawing/2014/main" id="{D1FD0C8E-502F-4BA2-BB1C-D11DCD5665D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09" name="Text Box 19">
          <a:extLst>
            <a:ext uri="{FF2B5EF4-FFF2-40B4-BE49-F238E27FC236}">
              <a16:creationId xmlns:a16="http://schemas.microsoft.com/office/drawing/2014/main" id="{423D266F-F763-42D2-B2A8-8869AD11496C}"/>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10" name="Text Box 20">
          <a:extLst>
            <a:ext uri="{FF2B5EF4-FFF2-40B4-BE49-F238E27FC236}">
              <a16:creationId xmlns:a16="http://schemas.microsoft.com/office/drawing/2014/main" id="{34D57FF7-EA80-4649-B43E-55B872A27668}"/>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11" name="Text Box 21">
          <a:extLst>
            <a:ext uri="{FF2B5EF4-FFF2-40B4-BE49-F238E27FC236}">
              <a16:creationId xmlns:a16="http://schemas.microsoft.com/office/drawing/2014/main" id="{97CFB34E-19B7-41D1-B3BE-8889EF10E357}"/>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12" name="Text Box 14">
          <a:extLst>
            <a:ext uri="{FF2B5EF4-FFF2-40B4-BE49-F238E27FC236}">
              <a16:creationId xmlns:a16="http://schemas.microsoft.com/office/drawing/2014/main" id="{FAA5EE1D-FDC4-442D-BC0C-D2E2F04550C5}"/>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13" name="Text Box 15">
          <a:extLst>
            <a:ext uri="{FF2B5EF4-FFF2-40B4-BE49-F238E27FC236}">
              <a16:creationId xmlns:a16="http://schemas.microsoft.com/office/drawing/2014/main" id="{CB1129FB-17D2-4BF9-A5E9-3F3AE65A49C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14" name="Text Box 16">
          <a:extLst>
            <a:ext uri="{FF2B5EF4-FFF2-40B4-BE49-F238E27FC236}">
              <a16:creationId xmlns:a16="http://schemas.microsoft.com/office/drawing/2014/main" id="{FDDF26CA-1C90-4A21-B554-A52FA66D5F08}"/>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15" name="Text Box 17">
          <a:extLst>
            <a:ext uri="{FF2B5EF4-FFF2-40B4-BE49-F238E27FC236}">
              <a16:creationId xmlns:a16="http://schemas.microsoft.com/office/drawing/2014/main" id="{D27E5FE7-9115-47B3-BC16-68DFA642F03E}"/>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16" name="Text Box 18">
          <a:extLst>
            <a:ext uri="{FF2B5EF4-FFF2-40B4-BE49-F238E27FC236}">
              <a16:creationId xmlns:a16="http://schemas.microsoft.com/office/drawing/2014/main" id="{5100ABA3-48D4-4B1C-9792-59D240F0753A}"/>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19</xdr:row>
      <xdr:rowOff>0</xdr:rowOff>
    </xdr:from>
    <xdr:ext cx="76200" cy="316258"/>
    <xdr:sp macro="" textlink="">
      <xdr:nvSpPr>
        <xdr:cNvPr id="1117" name="Text Box 19">
          <a:extLst>
            <a:ext uri="{FF2B5EF4-FFF2-40B4-BE49-F238E27FC236}">
              <a16:creationId xmlns:a16="http://schemas.microsoft.com/office/drawing/2014/main" id="{0258D781-8D36-447A-934E-DC95CB22A922}"/>
            </a:ext>
          </a:extLst>
        </xdr:cNvPr>
        <xdr:cNvSpPr txBox="1">
          <a:spLocks noChangeArrowheads="1"/>
        </xdr:cNvSpPr>
      </xdr:nvSpPr>
      <xdr:spPr bwMode="auto">
        <a:xfrm>
          <a:off x="1495425" y="532447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9908"/>
    <xdr:sp macro="" textlink="">
      <xdr:nvSpPr>
        <xdr:cNvPr id="1118" name="TextBox 3">
          <a:extLst>
            <a:ext uri="{FF2B5EF4-FFF2-40B4-BE49-F238E27FC236}">
              <a16:creationId xmlns:a16="http://schemas.microsoft.com/office/drawing/2014/main" id="{4A56D3B7-C6D8-407E-B181-10244F32512A}"/>
            </a:ext>
          </a:extLst>
        </xdr:cNvPr>
        <xdr:cNvSpPr txBox="1">
          <a:spLocks noChangeArrowheads="1"/>
        </xdr:cNvSpPr>
      </xdr:nvSpPr>
      <xdr:spPr bwMode="auto">
        <a:xfrm>
          <a:off x="2438400" y="5324475"/>
          <a:ext cx="0" cy="30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9433"/>
    <xdr:sp macro="" textlink="">
      <xdr:nvSpPr>
        <xdr:cNvPr id="1119" name="TextBox 3">
          <a:extLst>
            <a:ext uri="{FF2B5EF4-FFF2-40B4-BE49-F238E27FC236}">
              <a16:creationId xmlns:a16="http://schemas.microsoft.com/office/drawing/2014/main" id="{8B66860B-0EAC-4F8F-A775-CC135257C6BC}"/>
            </a:ext>
          </a:extLst>
        </xdr:cNvPr>
        <xdr:cNvSpPr txBox="1">
          <a:spLocks noChangeArrowheads="1"/>
        </xdr:cNvSpPr>
      </xdr:nvSpPr>
      <xdr:spPr bwMode="auto">
        <a:xfrm>
          <a:off x="2438400" y="532447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9908"/>
    <xdr:sp macro="" textlink="">
      <xdr:nvSpPr>
        <xdr:cNvPr id="1120" name="TextBox 3">
          <a:extLst>
            <a:ext uri="{FF2B5EF4-FFF2-40B4-BE49-F238E27FC236}">
              <a16:creationId xmlns:a16="http://schemas.microsoft.com/office/drawing/2014/main" id="{DC4697C1-6CF5-46D2-B3CD-3EA852DD6DCD}"/>
            </a:ext>
          </a:extLst>
        </xdr:cNvPr>
        <xdr:cNvSpPr txBox="1">
          <a:spLocks noChangeArrowheads="1"/>
        </xdr:cNvSpPr>
      </xdr:nvSpPr>
      <xdr:spPr bwMode="auto">
        <a:xfrm>
          <a:off x="2438400" y="5324475"/>
          <a:ext cx="0" cy="30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9433"/>
    <xdr:sp macro="" textlink="">
      <xdr:nvSpPr>
        <xdr:cNvPr id="1121" name="TextBox 3">
          <a:extLst>
            <a:ext uri="{FF2B5EF4-FFF2-40B4-BE49-F238E27FC236}">
              <a16:creationId xmlns:a16="http://schemas.microsoft.com/office/drawing/2014/main" id="{8678D399-6206-4A6F-B9BC-6BBBC871B641}"/>
            </a:ext>
          </a:extLst>
        </xdr:cNvPr>
        <xdr:cNvSpPr txBox="1">
          <a:spLocks noChangeArrowheads="1"/>
        </xdr:cNvSpPr>
      </xdr:nvSpPr>
      <xdr:spPr bwMode="auto">
        <a:xfrm>
          <a:off x="2438400" y="532447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0436"/>
    <xdr:sp macro="" textlink="">
      <xdr:nvSpPr>
        <xdr:cNvPr id="1122" name="TextBox 3">
          <a:extLst>
            <a:ext uri="{FF2B5EF4-FFF2-40B4-BE49-F238E27FC236}">
              <a16:creationId xmlns:a16="http://schemas.microsoft.com/office/drawing/2014/main" id="{82586A4B-B545-4B7D-9BAA-71DB8316205B}"/>
            </a:ext>
          </a:extLst>
        </xdr:cNvPr>
        <xdr:cNvSpPr txBox="1">
          <a:spLocks noChangeArrowheads="1"/>
        </xdr:cNvSpPr>
      </xdr:nvSpPr>
      <xdr:spPr bwMode="auto">
        <a:xfrm>
          <a:off x="2438400" y="532447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8483"/>
    <xdr:sp macro="" textlink="">
      <xdr:nvSpPr>
        <xdr:cNvPr id="1123" name="TextBox 3">
          <a:extLst>
            <a:ext uri="{FF2B5EF4-FFF2-40B4-BE49-F238E27FC236}">
              <a16:creationId xmlns:a16="http://schemas.microsoft.com/office/drawing/2014/main" id="{8D81DF04-DA9B-45D5-9791-04265785A27E}"/>
            </a:ext>
          </a:extLst>
        </xdr:cNvPr>
        <xdr:cNvSpPr txBox="1">
          <a:spLocks noChangeArrowheads="1"/>
        </xdr:cNvSpPr>
      </xdr:nvSpPr>
      <xdr:spPr bwMode="auto">
        <a:xfrm>
          <a:off x="2438400" y="532447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9433"/>
    <xdr:sp macro="" textlink="">
      <xdr:nvSpPr>
        <xdr:cNvPr id="1124" name="TextBox 3">
          <a:extLst>
            <a:ext uri="{FF2B5EF4-FFF2-40B4-BE49-F238E27FC236}">
              <a16:creationId xmlns:a16="http://schemas.microsoft.com/office/drawing/2014/main" id="{60CC290D-A008-4669-BF78-B631121F578A}"/>
            </a:ext>
          </a:extLst>
        </xdr:cNvPr>
        <xdr:cNvSpPr txBox="1">
          <a:spLocks noChangeArrowheads="1"/>
        </xdr:cNvSpPr>
      </xdr:nvSpPr>
      <xdr:spPr bwMode="auto">
        <a:xfrm>
          <a:off x="2438400" y="532447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25" name="TextBox 3">
          <a:extLst>
            <a:ext uri="{FF2B5EF4-FFF2-40B4-BE49-F238E27FC236}">
              <a16:creationId xmlns:a16="http://schemas.microsoft.com/office/drawing/2014/main" id="{8AB684E5-9E39-4AA6-BE65-6C9B78CCA31B}"/>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9433"/>
    <xdr:sp macro="" textlink="">
      <xdr:nvSpPr>
        <xdr:cNvPr id="1126" name="TextBox 3">
          <a:extLst>
            <a:ext uri="{FF2B5EF4-FFF2-40B4-BE49-F238E27FC236}">
              <a16:creationId xmlns:a16="http://schemas.microsoft.com/office/drawing/2014/main" id="{28164169-668A-4743-AE35-9DF3D7C717E3}"/>
            </a:ext>
          </a:extLst>
        </xdr:cNvPr>
        <xdr:cNvSpPr txBox="1">
          <a:spLocks noChangeArrowheads="1"/>
        </xdr:cNvSpPr>
      </xdr:nvSpPr>
      <xdr:spPr bwMode="auto">
        <a:xfrm>
          <a:off x="2438400" y="532447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27" name="TextBox 3">
          <a:extLst>
            <a:ext uri="{FF2B5EF4-FFF2-40B4-BE49-F238E27FC236}">
              <a16:creationId xmlns:a16="http://schemas.microsoft.com/office/drawing/2014/main" id="{33CE3422-A2D8-455D-B24F-187D5CD2DD26}"/>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28958"/>
    <xdr:sp macro="" textlink="">
      <xdr:nvSpPr>
        <xdr:cNvPr id="1128" name="TextBox 3">
          <a:extLst>
            <a:ext uri="{FF2B5EF4-FFF2-40B4-BE49-F238E27FC236}">
              <a16:creationId xmlns:a16="http://schemas.microsoft.com/office/drawing/2014/main" id="{D291F28A-D667-4462-93F1-909DC6FB75C8}"/>
            </a:ext>
          </a:extLst>
        </xdr:cNvPr>
        <xdr:cNvSpPr txBox="1">
          <a:spLocks noChangeArrowheads="1"/>
        </xdr:cNvSpPr>
      </xdr:nvSpPr>
      <xdr:spPr bwMode="auto">
        <a:xfrm>
          <a:off x="2438400" y="532447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129" name="TextBox 3">
          <a:extLst>
            <a:ext uri="{FF2B5EF4-FFF2-40B4-BE49-F238E27FC236}">
              <a16:creationId xmlns:a16="http://schemas.microsoft.com/office/drawing/2014/main" id="{75D7B2BE-091E-4F53-B3FA-6934EC361204}"/>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28958"/>
    <xdr:sp macro="" textlink="">
      <xdr:nvSpPr>
        <xdr:cNvPr id="1130" name="TextBox 3">
          <a:extLst>
            <a:ext uri="{FF2B5EF4-FFF2-40B4-BE49-F238E27FC236}">
              <a16:creationId xmlns:a16="http://schemas.microsoft.com/office/drawing/2014/main" id="{8F7458A5-9F71-474A-B640-5875F03133A5}"/>
            </a:ext>
          </a:extLst>
        </xdr:cNvPr>
        <xdr:cNvSpPr txBox="1">
          <a:spLocks noChangeArrowheads="1"/>
        </xdr:cNvSpPr>
      </xdr:nvSpPr>
      <xdr:spPr bwMode="auto">
        <a:xfrm>
          <a:off x="2438400" y="532447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8483"/>
    <xdr:sp macro="" textlink="">
      <xdr:nvSpPr>
        <xdr:cNvPr id="1131" name="TextBox 3">
          <a:extLst>
            <a:ext uri="{FF2B5EF4-FFF2-40B4-BE49-F238E27FC236}">
              <a16:creationId xmlns:a16="http://schemas.microsoft.com/office/drawing/2014/main" id="{8B84E465-83E4-451D-9FC3-F65732D21259}"/>
            </a:ext>
          </a:extLst>
        </xdr:cNvPr>
        <xdr:cNvSpPr txBox="1">
          <a:spLocks noChangeArrowheads="1"/>
        </xdr:cNvSpPr>
      </xdr:nvSpPr>
      <xdr:spPr bwMode="auto">
        <a:xfrm>
          <a:off x="2438400" y="532447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28958"/>
    <xdr:sp macro="" textlink="">
      <xdr:nvSpPr>
        <xdr:cNvPr id="1132" name="TextBox 3">
          <a:extLst>
            <a:ext uri="{FF2B5EF4-FFF2-40B4-BE49-F238E27FC236}">
              <a16:creationId xmlns:a16="http://schemas.microsoft.com/office/drawing/2014/main" id="{AF89EED0-D5E3-489D-B8D9-EDADC9D63DD8}"/>
            </a:ext>
          </a:extLst>
        </xdr:cNvPr>
        <xdr:cNvSpPr txBox="1">
          <a:spLocks noChangeArrowheads="1"/>
        </xdr:cNvSpPr>
      </xdr:nvSpPr>
      <xdr:spPr bwMode="auto">
        <a:xfrm>
          <a:off x="2438400" y="532447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8483"/>
    <xdr:sp macro="" textlink="">
      <xdr:nvSpPr>
        <xdr:cNvPr id="1133" name="TextBox 3">
          <a:extLst>
            <a:ext uri="{FF2B5EF4-FFF2-40B4-BE49-F238E27FC236}">
              <a16:creationId xmlns:a16="http://schemas.microsoft.com/office/drawing/2014/main" id="{DB30C685-B920-4783-BD36-360BFFDDF1D3}"/>
            </a:ext>
          </a:extLst>
        </xdr:cNvPr>
        <xdr:cNvSpPr txBox="1">
          <a:spLocks noChangeArrowheads="1"/>
        </xdr:cNvSpPr>
      </xdr:nvSpPr>
      <xdr:spPr bwMode="auto">
        <a:xfrm>
          <a:off x="2438400" y="532447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34" name="TextBox 3">
          <a:extLst>
            <a:ext uri="{FF2B5EF4-FFF2-40B4-BE49-F238E27FC236}">
              <a16:creationId xmlns:a16="http://schemas.microsoft.com/office/drawing/2014/main" id="{F39E9E2B-4EA3-4154-B040-F139864F00B8}"/>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0436"/>
    <xdr:sp macro="" textlink="">
      <xdr:nvSpPr>
        <xdr:cNvPr id="1135" name="TextBox 3">
          <a:extLst>
            <a:ext uri="{FF2B5EF4-FFF2-40B4-BE49-F238E27FC236}">
              <a16:creationId xmlns:a16="http://schemas.microsoft.com/office/drawing/2014/main" id="{BC88A835-9CB3-469B-81D2-E7F311C76046}"/>
            </a:ext>
          </a:extLst>
        </xdr:cNvPr>
        <xdr:cNvSpPr txBox="1">
          <a:spLocks noChangeArrowheads="1"/>
        </xdr:cNvSpPr>
      </xdr:nvSpPr>
      <xdr:spPr bwMode="auto">
        <a:xfrm>
          <a:off x="2438400" y="532447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8483"/>
    <xdr:sp macro="" textlink="">
      <xdr:nvSpPr>
        <xdr:cNvPr id="1136" name="TextBox 3">
          <a:extLst>
            <a:ext uri="{FF2B5EF4-FFF2-40B4-BE49-F238E27FC236}">
              <a16:creationId xmlns:a16="http://schemas.microsoft.com/office/drawing/2014/main" id="{C6D31D3B-BBED-4955-8167-0CD273699B2D}"/>
            </a:ext>
          </a:extLst>
        </xdr:cNvPr>
        <xdr:cNvSpPr txBox="1">
          <a:spLocks noChangeArrowheads="1"/>
        </xdr:cNvSpPr>
      </xdr:nvSpPr>
      <xdr:spPr bwMode="auto">
        <a:xfrm>
          <a:off x="2438400" y="532447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37" name="TextBox 3">
          <a:extLst>
            <a:ext uri="{FF2B5EF4-FFF2-40B4-BE49-F238E27FC236}">
              <a16:creationId xmlns:a16="http://schemas.microsoft.com/office/drawing/2014/main" id="{F6F95036-3C71-4CCD-8D3D-9340BCDAA9EB}"/>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8483"/>
    <xdr:sp macro="" textlink="">
      <xdr:nvSpPr>
        <xdr:cNvPr id="1138" name="TextBox 3">
          <a:extLst>
            <a:ext uri="{FF2B5EF4-FFF2-40B4-BE49-F238E27FC236}">
              <a16:creationId xmlns:a16="http://schemas.microsoft.com/office/drawing/2014/main" id="{90248238-B558-4D85-999B-584D2368D975}"/>
            </a:ext>
          </a:extLst>
        </xdr:cNvPr>
        <xdr:cNvSpPr txBox="1">
          <a:spLocks noChangeArrowheads="1"/>
        </xdr:cNvSpPr>
      </xdr:nvSpPr>
      <xdr:spPr bwMode="auto">
        <a:xfrm>
          <a:off x="2438400" y="532447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39" name="TextBox 3">
          <a:extLst>
            <a:ext uri="{FF2B5EF4-FFF2-40B4-BE49-F238E27FC236}">
              <a16:creationId xmlns:a16="http://schemas.microsoft.com/office/drawing/2014/main" id="{76F94FFF-05DC-4B84-A1C8-141677997CC8}"/>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7736"/>
    <xdr:sp macro="" textlink="">
      <xdr:nvSpPr>
        <xdr:cNvPr id="1140" name="TextBox 3">
          <a:extLst>
            <a:ext uri="{FF2B5EF4-FFF2-40B4-BE49-F238E27FC236}">
              <a16:creationId xmlns:a16="http://schemas.microsoft.com/office/drawing/2014/main" id="{12DEA504-6696-42F2-B91E-22E453C2B19A}"/>
            </a:ext>
          </a:extLst>
        </xdr:cNvPr>
        <xdr:cNvSpPr txBox="1">
          <a:spLocks noChangeArrowheads="1"/>
        </xdr:cNvSpPr>
      </xdr:nvSpPr>
      <xdr:spPr bwMode="auto">
        <a:xfrm>
          <a:off x="2438400" y="532447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141" name="TextBox 3">
          <a:extLst>
            <a:ext uri="{FF2B5EF4-FFF2-40B4-BE49-F238E27FC236}">
              <a16:creationId xmlns:a16="http://schemas.microsoft.com/office/drawing/2014/main" id="{12218534-D0AB-4042-B8F3-837CAA6E3D6A}"/>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142" name="TextBox 3">
          <a:extLst>
            <a:ext uri="{FF2B5EF4-FFF2-40B4-BE49-F238E27FC236}">
              <a16:creationId xmlns:a16="http://schemas.microsoft.com/office/drawing/2014/main" id="{BDFF7AC7-80D6-4829-BF97-8828D2EBB28A}"/>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43" name="TextBox 3">
          <a:extLst>
            <a:ext uri="{FF2B5EF4-FFF2-40B4-BE49-F238E27FC236}">
              <a16:creationId xmlns:a16="http://schemas.microsoft.com/office/drawing/2014/main" id="{243D12D2-D7EF-4DC3-BAAE-154299DF9D13}"/>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144" name="TextBox 3">
          <a:extLst>
            <a:ext uri="{FF2B5EF4-FFF2-40B4-BE49-F238E27FC236}">
              <a16:creationId xmlns:a16="http://schemas.microsoft.com/office/drawing/2014/main" id="{B2F85F59-2F85-4CB5-9040-A6270426FAA1}"/>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45" name="TextBox 3">
          <a:extLst>
            <a:ext uri="{FF2B5EF4-FFF2-40B4-BE49-F238E27FC236}">
              <a16:creationId xmlns:a16="http://schemas.microsoft.com/office/drawing/2014/main" id="{5EAA84F1-91C1-4689-B2C8-8EB1E13D6FEF}"/>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0383"/>
    <xdr:sp macro="" textlink="">
      <xdr:nvSpPr>
        <xdr:cNvPr id="1146" name="TextBox 3">
          <a:extLst>
            <a:ext uri="{FF2B5EF4-FFF2-40B4-BE49-F238E27FC236}">
              <a16:creationId xmlns:a16="http://schemas.microsoft.com/office/drawing/2014/main" id="{50184F4F-C508-4EF0-AE1A-26DC4576AA02}"/>
            </a:ext>
          </a:extLst>
        </xdr:cNvPr>
        <xdr:cNvSpPr txBox="1">
          <a:spLocks noChangeArrowheads="1"/>
        </xdr:cNvSpPr>
      </xdr:nvSpPr>
      <xdr:spPr bwMode="auto">
        <a:xfrm>
          <a:off x="2438400" y="5324475"/>
          <a:ext cx="0" cy="300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47" name="TextBox 3">
          <a:extLst>
            <a:ext uri="{FF2B5EF4-FFF2-40B4-BE49-F238E27FC236}">
              <a16:creationId xmlns:a16="http://schemas.microsoft.com/office/drawing/2014/main" id="{AD9A9436-DB0C-4048-AEF1-C2776475E4B5}"/>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0436"/>
    <xdr:sp macro="" textlink="">
      <xdr:nvSpPr>
        <xdr:cNvPr id="1148" name="TextBox 3">
          <a:extLst>
            <a:ext uri="{FF2B5EF4-FFF2-40B4-BE49-F238E27FC236}">
              <a16:creationId xmlns:a16="http://schemas.microsoft.com/office/drawing/2014/main" id="{F7A61B8D-6854-4B1A-8EC3-DFC30976DB5F}"/>
            </a:ext>
          </a:extLst>
        </xdr:cNvPr>
        <xdr:cNvSpPr txBox="1">
          <a:spLocks noChangeArrowheads="1"/>
        </xdr:cNvSpPr>
      </xdr:nvSpPr>
      <xdr:spPr bwMode="auto">
        <a:xfrm>
          <a:off x="2438400" y="532447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7736"/>
    <xdr:sp macro="" textlink="">
      <xdr:nvSpPr>
        <xdr:cNvPr id="1149" name="TextBox 3">
          <a:extLst>
            <a:ext uri="{FF2B5EF4-FFF2-40B4-BE49-F238E27FC236}">
              <a16:creationId xmlns:a16="http://schemas.microsoft.com/office/drawing/2014/main" id="{8592BD71-CDD5-4B7B-BA9A-29D4A47D6474}"/>
            </a:ext>
          </a:extLst>
        </xdr:cNvPr>
        <xdr:cNvSpPr txBox="1">
          <a:spLocks noChangeArrowheads="1"/>
        </xdr:cNvSpPr>
      </xdr:nvSpPr>
      <xdr:spPr bwMode="auto">
        <a:xfrm>
          <a:off x="2438400" y="532447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9433"/>
    <xdr:sp macro="" textlink="">
      <xdr:nvSpPr>
        <xdr:cNvPr id="1150" name="TextBox 3">
          <a:extLst>
            <a:ext uri="{FF2B5EF4-FFF2-40B4-BE49-F238E27FC236}">
              <a16:creationId xmlns:a16="http://schemas.microsoft.com/office/drawing/2014/main" id="{0DDEEE0F-B744-41E0-B02D-559FD8DE189A}"/>
            </a:ext>
          </a:extLst>
        </xdr:cNvPr>
        <xdr:cNvSpPr txBox="1">
          <a:spLocks noChangeArrowheads="1"/>
        </xdr:cNvSpPr>
      </xdr:nvSpPr>
      <xdr:spPr bwMode="auto">
        <a:xfrm>
          <a:off x="2438400" y="532447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0383"/>
    <xdr:sp macro="" textlink="">
      <xdr:nvSpPr>
        <xdr:cNvPr id="1151" name="TextBox 3">
          <a:extLst>
            <a:ext uri="{FF2B5EF4-FFF2-40B4-BE49-F238E27FC236}">
              <a16:creationId xmlns:a16="http://schemas.microsoft.com/office/drawing/2014/main" id="{C6EFAE0D-DB7F-4BC7-BDDE-ECC24248CCF6}"/>
            </a:ext>
          </a:extLst>
        </xdr:cNvPr>
        <xdr:cNvSpPr txBox="1">
          <a:spLocks noChangeArrowheads="1"/>
        </xdr:cNvSpPr>
      </xdr:nvSpPr>
      <xdr:spPr bwMode="auto">
        <a:xfrm>
          <a:off x="2438400" y="5324475"/>
          <a:ext cx="0" cy="300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52" name="TextBox 3">
          <a:extLst>
            <a:ext uri="{FF2B5EF4-FFF2-40B4-BE49-F238E27FC236}">
              <a16:creationId xmlns:a16="http://schemas.microsoft.com/office/drawing/2014/main" id="{5368D1F6-371E-4FAB-8324-04B8BE11EBD5}"/>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53" name="TextBox 3">
          <a:extLst>
            <a:ext uri="{FF2B5EF4-FFF2-40B4-BE49-F238E27FC236}">
              <a16:creationId xmlns:a16="http://schemas.microsoft.com/office/drawing/2014/main" id="{FEDE6CCC-FFB4-45C9-86B3-6D5F1E861AC6}"/>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154" name="TextBox 3">
          <a:extLst>
            <a:ext uri="{FF2B5EF4-FFF2-40B4-BE49-F238E27FC236}">
              <a16:creationId xmlns:a16="http://schemas.microsoft.com/office/drawing/2014/main" id="{1142539E-8D50-4DA8-A0C8-CD80EC2E3FDE}"/>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7736"/>
    <xdr:sp macro="" textlink="">
      <xdr:nvSpPr>
        <xdr:cNvPr id="1155" name="TextBox 3">
          <a:extLst>
            <a:ext uri="{FF2B5EF4-FFF2-40B4-BE49-F238E27FC236}">
              <a16:creationId xmlns:a16="http://schemas.microsoft.com/office/drawing/2014/main" id="{1ED5C216-E030-4696-BAFD-7472D45732D9}"/>
            </a:ext>
          </a:extLst>
        </xdr:cNvPr>
        <xdr:cNvSpPr txBox="1">
          <a:spLocks noChangeArrowheads="1"/>
        </xdr:cNvSpPr>
      </xdr:nvSpPr>
      <xdr:spPr bwMode="auto">
        <a:xfrm>
          <a:off x="2438400" y="532447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8483"/>
    <xdr:sp macro="" textlink="">
      <xdr:nvSpPr>
        <xdr:cNvPr id="1156" name="TextBox 3">
          <a:extLst>
            <a:ext uri="{FF2B5EF4-FFF2-40B4-BE49-F238E27FC236}">
              <a16:creationId xmlns:a16="http://schemas.microsoft.com/office/drawing/2014/main" id="{08F9B11F-BA1A-4FD2-8C29-BDA2C5B1DEDA}"/>
            </a:ext>
          </a:extLst>
        </xdr:cNvPr>
        <xdr:cNvSpPr txBox="1">
          <a:spLocks noChangeArrowheads="1"/>
        </xdr:cNvSpPr>
      </xdr:nvSpPr>
      <xdr:spPr bwMode="auto">
        <a:xfrm>
          <a:off x="2438400" y="532447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7736"/>
    <xdr:sp macro="" textlink="">
      <xdr:nvSpPr>
        <xdr:cNvPr id="1157" name="TextBox 3">
          <a:extLst>
            <a:ext uri="{FF2B5EF4-FFF2-40B4-BE49-F238E27FC236}">
              <a16:creationId xmlns:a16="http://schemas.microsoft.com/office/drawing/2014/main" id="{04F8C454-D32F-498C-B09C-6B2046EC2804}"/>
            </a:ext>
          </a:extLst>
        </xdr:cNvPr>
        <xdr:cNvSpPr txBox="1">
          <a:spLocks noChangeArrowheads="1"/>
        </xdr:cNvSpPr>
      </xdr:nvSpPr>
      <xdr:spPr bwMode="auto">
        <a:xfrm>
          <a:off x="2438400" y="532447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8483"/>
    <xdr:sp macro="" textlink="">
      <xdr:nvSpPr>
        <xdr:cNvPr id="1158" name="TextBox 3">
          <a:extLst>
            <a:ext uri="{FF2B5EF4-FFF2-40B4-BE49-F238E27FC236}">
              <a16:creationId xmlns:a16="http://schemas.microsoft.com/office/drawing/2014/main" id="{AC5636EE-8BEC-47E9-9607-63C157A6D0DD}"/>
            </a:ext>
          </a:extLst>
        </xdr:cNvPr>
        <xdr:cNvSpPr txBox="1">
          <a:spLocks noChangeArrowheads="1"/>
        </xdr:cNvSpPr>
      </xdr:nvSpPr>
      <xdr:spPr bwMode="auto">
        <a:xfrm>
          <a:off x="2438400" y="532447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6733"/>
    <xdr:sp macro="" textlink="">
      <xdr:nvSpPr>
        <xdr:cNvPr id="1159" name="TextBox 3">
          <a:extLst>
            <a:ext uri="{FF2B5EF4-FFF2-40B4-BE49-F238E27FC236}">
              <a16:creationId xmlns:a16="http://schemas.microsoft.com/office/drawing/2014/main" id="{3C103719-CC13-43D0-837C-B09FE39432C5}"/>
            </a:ext>
          </a:extLst>
        </xdr:cNvPr>
        <xdr:cNvSpPr txBox="1">
          <a:spLocks noChangeArrowheads="1"/>
        </xdr:cNvSpPr>
      </xdr:nvSpPr>
      <xdr:spPr bwMode="auto">
        <a:xfrm>
          <a:off x="2438400" y="5324475"/>
          <a:ext cx="0" cy="306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60" name="TextBox 3">
          <a:extLst>
            <a:ext uri="{FF2B5EF4-FFF2-40B4-BE49-F238E27FC236}">
              <a16:creationId xmlns:a16="http://schemas.microsoft.com/office/drawing/2014/main" id="{DFDC8EA9-079D-4B80-A1F3-14078A65A434}"/>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25783"/>
    <xdr:sp macro="" textlink="">
      <xdr:nvSpPr>
        <xdr:cNvPr id="1161" name="TextBox 3">
          <a:extLst>
            <a:ext uri="{FF2B5EF4-FFF2-40B4-BE49-F238E27FC236}">
              <a16:creationId xmlns:a16="http://schemas.microsoft.com/office/drawing/2014/main" id="{A2298FE6-203A-460A-AA91-DB819302092A}"/>
            </a:ext>
          </a:extLst>
        </xdr:cNvPr>
        <xdr:cNvSpPr txBox="1">
          <a:spLocks noChangeArrowheads="1"/>
        </xdr:cNvSpPr>
      </xdr:nvSpPr>
      <xdr:spPr bwMode="auto">
        <a:xfrm>
          <a:off x="2438400" y="5324475"/>
          <a:ext cx="0" cy="325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6733"/>
    <xdr:sp macro="" textlink="">
      <xdr:nvSpPr>
        <xdr:cNvPr id="1162" name="TextBox 3">
          <a:extLst>
            <a:ext uri="{FF2B5EF4-FFF2-40B4-BE49-F238E27FC236}">
              <a16:creationId xmlns:a16="http://schemas.microsoft.com/office/drawing/2014/main" id="{979CB3A0-39C2-4EF0-B888-0E02C13C9AF4}"/>
            </a:ext>
          </a:extLst>
        </xdr:cNvPr>
        <xdr:cNvSpPr txBox="1">
          <a:spLocks noChangeArrowheads="1"/>
        </xdr:cNvSpPr>
      </xdr:nvSpPr>
      <xdr:spPr bwMode="auto">
        <a:xfrm>
          <a:off x="2438400" y="5324475"/>
          <a:ext cx="0" cy="306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7208"/>
    <xdr:sp macro="" textlink="">
      <xdr:nvSpPr>
        <xdr:cNvPr id="1163" name="TextBox 3">
          <a:extLst>
            <a:ext uri="{FF2B5EF4-FFF2-40B4-BE49-F238E27FC236}">
              <a16:creationId xmlns:a16="http://schemas.microsoft.com/office/drawing/2014/main" id="{808571A3-5863-4D98-8309-364B9E4E24A0}"/>
            </a:ext>
          </a:extLst>
        </xdr:cNvPr>
        <xdr:cNvSpPr txBox="1">
          <a:spLocks noChangeArrowheads="1"/>
        </xdr:cNvSpPr>
      </xdr:nvSpPr>
      <xdr:spPr bwMode="auto">
        <a:xfrm>
          <a:off x="2438400" y="5324475"/>
          <a:ext cx="0" cy="297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2133"/>
    <xdr:sp macro="" textlink="">
      <xdr:nvSpPr>
        <xdr:cNvPr id="1164" name="TextBox 3">
          <a:extLst>
            <a:ext uri="{FF2B5EF4-FFF2-40B4-BE49-F238E27FC236}">
              <a16:creationId xmlns:a16="http://schemas.microsoft.com/office/drawing/2014/main" id="{6E70D2FD-7B59-4D34-8565-EF9A09EB5662}"/>
            </a:ext>
          </a:extLst>
        </xdr:cNvPr>
        <xdr:cNvSpPr txBox="1">
          <a:spLocks noChangeArrowheads="1"/>
        </xdr:cNvSpPr>
      </xdr:nvSpPr>
      <xdr:spPr bwMode="auto">
        <a:xfrm>
          <a:off x="2438400" y="532447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3083"/>
    <xdr:sp macro="" textlink="">
      <xdr:nvSpPr>
        <xdr:cNvPr id="1165" name="TextBox 3">
          <a:extLst>
            <a:ext uri="{FF2B5EF4-FFF2-40B4-BE49-F238E27FC236}">
              <a16:creationId xmlns:a16="http://schemas.microsoft.com/office/drawing/2014/main" id="{365B2582-02BF-4B98-89E9-D83F92F4231A}"/>
            </a:ext>
          </a:extLst>
        </xdr:cNvPr>
        <xdr:cNvSpPr txBox="1">
          <a:spLocks noChangeArrowheads="1"/>
        </xdr:cNvSpPr>
      </xdr:nvSpPr>
      <xdr:spPr bwMode="auto">
        <a:xfrm>
          <a:off x="2438400" y="532447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3558"/>
    <xdr:sp macro="" textlink="">
      <xdr:nvSpPr>
        <xdr:cNvPr id="1166" name="TextBox 3">
          <a:extLst>
            <a:ext uri="{FF2B5EF4-FFF2-40B4-BE49-F238E27FC236}">
              <a16:creationId xmlns:a16="http://schemas.microsoft.com/office/drawing/2014/main" id="{5552562C-67D1-41B4-AC59-01DB5FF1783E}"/>
            </a:ext>
          </a:extLst>
        </xdr:cNvPr>
        <xdr:cNvSpPr txBox="1">
          <a:spLocks noChangeArrowheads="1"/>
        </xdr:cNvSpPr>
      </xdr:nvSpPr>
      <xdr:spPr bwMode="auto">
        <a:xfrm>
          <a:off x="2438400" y="532447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4086"/>
    <xdr:sp macro="" textlink="">
      <xdr:nvSpPr>
        <xdr:cNvPr id="1167" name="TextBox 3">
          <a:extLst>
            <a:ext uri="{FF2B5EF4-FFF2-40B4-BE49-F238E27FC236}">
              <a16:creationId xmlns:a16="http://schemas.microsoft.com/office/drawing/2014/main" id="{3B1D762A-EFC3-4E45-BDCE-53C927A4CD2E}"/>
            </a:ext>
          </a:extLst>
        </xdr:cNvPr>
        <xdr:cNvSpPr txBox="1">
          <a:spLocks noChangeArrowheads="1"/>
        </xdr:cNvSpPr>
      </xdr:nvSpPr>
      <xdr:spPr bwMode="auto">
        <a:xfrm>
          <a:off x="2438400" y="532447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2133"/>
    <xdr:sp macro="" textlink="">
      <xdr:nvSpPr>
        <xdr:cNvPr id="1168" name="TextBox 3">
          <a:extLst>
            <a:ext uri="{FF2B5EF4-FFF2-40B4-BE49-F238E27FC236}">
              <a16:creationId xmlns:a16="http://schemas.microsoft.com/office/drawing/2014/main" id="{6C82EB0B-5EAE-4D5E-AAD4-CF1E1974D258}"/>
            </a:ext>
          </a:extLst>
        </xdr:cNvPr>
        <xdr:cNvSpPr txBox="1">
          <a:spLocks noChangeArrowheads="1"/>
        </xdr:cNvSpPr>
      </xdr:nvSpPr>
      <xdr:spPr bwMode="auto">
        <a:xfrm>
          <a:off x="2438400" y="532447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22608"/>
    <xdr:sp macro="" textlink="">
      <xdr:nvSpPr>
        <xdr:cNvPr id="1169" name="TextBox 3">
          <a:extLst>
            <a:ext uri="{FF2B5EF4-FFF2-40B4-BE49-F238E27FC236}">
              <a16:creationId xmlns:a16="http://schemas.microsoft.com/office/drawing/2014/main" id="{B4654A75-8146-4498-B95F-5BA0D5C65409}"/>
            </a:ext>
          </a:extLst>
        </xdr:cNvPr>
        <xdr:cNvSpPr txBox="1">
          <a:spLocks noChangeArrowheads="1"/>
        </xdr:cNvSpPr>
      </xdr:nvSpPr>
      <xdr:spPr bwMode="auto">
        <a:xfrm>
          <a:off x="2438400" y="532447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3558"/>
    <xdr:sp macro="" textlink="">
      <xdr:nvSpPr>
        <xdr:cNvPr id="1170" name="TextBox 3">
          <a:extLst>
            <a:ext uri="{FF2B5EF4-FFF2-40B4-BE49-F238E27FC236}">
              <a16:creationId xmlns:a16="http://schemas.microsoft.com/office/drawing/2014/main" id="{DBC2D603-EAF6-4D0A-9194-46D673090767}"/>
            </a:ext>
          </a:extLst>
        </xdr:cNvPr>
        <xdr:cNvSpPr txBox="1">
          <a:spLocks noChangeArrowheads="1"/>
        </xdr:cNvSpPr>
      </xdr:nvSpPr>
      <xdr:spPr bwMode="auto">
        <a:xfrm>
          <a:off x="2438400" y="532447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4033"/>
    <xdr:sp macro="" textlink="">
      <xdr:nvSpPr>
        <xdr:cNvPr id="1171" name="TextBox 3">
          <a:extLst>
            <a:ext uri="{FF2B5EF4-FFF2-40B4-BE49-F238E27FC236}">
              <a16:creationId xmlns:a16="http://schemas.microsoft.com/office/drawing/2014/main" id="{B7917878-9A24-4170-B007-6FF02B46B69D}"/>
            </a:ext>
          </a:extLst>
        </xdr:cNvPr>
        <xdr:cNvSpPr txBox="1">
          <a:spLocks noChangeArrowheads="1"/>
        </xdr:cNvSpPr>
      </xdr:nvSpPr>
      <xdr:spPr bwMode="auto">
        <a:xfrm>
          <a:off x="2438400" y="532447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3558"/>
    <xdr:sp macro="" textlink="">
      <xdr:nvSpPr>
        <xdr:cNvPr id="1172" name="TextBox 3">
          <a:extLst>
            <a:ext uri="{FF2B5EF4-FFF2-40B4-BE49-F238E27FC236}">
              <a16:creationId xmlns:a16="http://schemas.microsoft.com/office/drawing/2014/main" id="{820CEE22-3361-44F9-89B2-20042BDC9A3B}"/>
            </a:ext>
          </a:extLst>
        </xdr:cNvPr>
        <xdr:cNvSpPr txBox="1">
          <a:spLocks noChangeArrowheads="1"/>
        </xdr:cNvSpPr>
      </xdr:nvSpPr>
      <xdr:spPr bwMode="auto">
        <a:xfrm>
          <a:off x="2438400" y="532447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4033"/>
    <xdr:sp macro="" textlink="">
      <xdr:nvSpPr>
        <xdr:cNvPr id="1173" name="TextBox 3">
          <a:extLst>
            <a:ext uri="{FF2B5EF4-FFF2-40B4-BE49-F238E27FC236}">
              <a16:creationId xmlns:a16="http://schemas.microsoft.com/office/drawing/2014/main" id="{82CB271B-3798-4F23-9442-33C78E542B43}"/>
            </a:ext>
          </a:extLst>
        </xdr:cNvPr>
        <xdr:cNvSpPr txBox="1">
          <a:spLocks noChangeArrowheads="1"/>
        </xdr:cNvSpPr>
      </xdr:nvSpPr>
      <xdr:spPr bwMode="auto">
        <a:xfrm>
          <a:off x="2438400" y="532447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74" name="TextBox 3">
          <a:extLst>
            <a:ext uri="{FF2B5EF4-FFF2-40B4-BE49-F238E27FC236}">
              <a16:creationId xmlns:a16="http://schemas.microsoft.com/office/drawing/2014/main" id="{484C30DA-8E45-4CFF-95FC-8F051F22D5D9}"/>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75" name="TextBox 3">
          <a:extLst>
            <a:ext uri="{FF2B5EF4-FFF2-40B4-BE49-F238E27FC236}">
              <a16:creationId xmlns:a16="http://schemas.microsoft.com/office/drawing/2014/main" id="{E1BD6BE6-36CC-4DD0-B0DB-7AD5C0418434}"/>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76" name="TextBox 3">
          <a:extLst>
            <a:ext uri="{FF2B5EF4-FFF2-40B4-BE49-F238E27FC236}">
              <a16:creationId xmlns:a16="http://schemas.microsoft.com/office/drawing/2014/main" id="{E38A0739-A815-4C80-B28A-D019EFD64D84}"/>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77" name="TextBox 3">
          <a:extLst>
            <a:ext uri="{FF2B5EF4-FFF2-40B4-BE49-F238E27FC236}">
              <a16:creationId xmlns:a16="http://schemas.microsoft.com/office/drawing/2014/main" id="{62CFCDC2-EB5E-4F9F-AEF2-18436E306268}"/>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78" name="TextBox 3">
          <a:extLst>
            <a:ext uri="{FF2B5EF4-FFF2-40B4-BE49-F238E27FC236}">
              <a16:creationId xmlns:a16="http://schemas.microsoft.com/office/drawing/2014/main" id="{1816E14D-A0FD-40A0-B372-D82079BBE8DB}"/>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79" name="TextBox 3">
          <a:extLst>
            <a:ext uri="{FF2B5EF4-FFF2-40B4-BE49-F238E27FC236}">
              <a16:creationId xmlns:a16="http://schemas.microsoft.com/office/drawing/2014/main" id="{3CE80CB0-759A-4AE1-A846-E2F3D08A3398}"/>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80" name="TextBox 3">
          <a:extLst>
            <a:ext uri="{FF2B5EF4-FFF2-40B4-BE49-F238E27FC236}">
              <a16:creationId xmlns:a16="http://schemas.microsoft.com/office/drawing/2014/main" id="{4F36CDFB-2F07-4112-8AD2-813461F3C531}"/>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181" name="TextBox 3">
          <a:extLst>
            <a:ext uri="{FF2B5EF4-FFF2-40B4-BE49-F238E27FC236}">
              <a16:creationId xmlns:a16="http://schemas.microsoft.com/office/drawing/2014/main" id="{F2036012-4509-448B-B9C1-FCEBD169752A}"/>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82" name="TextBox 3">
          <a:extLst>
            <a:ext uri="{FF2B5EF4-FFF2-40B4-BE49-F238E27FC236}">
              <a16:creationId xmlns:a16="http://schemas.microsoft.com/office/drawing/2014/main" id="{E188E656-A46A-4983-8559-9B317A09D349}"/>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83" name="TextBox 3">
          <a:extLst>
            <a:ext uri="{FF2B5EF4-FFF2-40B4-BE49-F238E27FC236}">
              <a16:creationId xmlns:a16="http://schemas.microsoft.com/office/drawing/2014/main" id="{D2454891-9073-46CD-A6F8-88EC57DCB433}"/>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84" name="TextBox 3">
          <a:extLst>
            <a:ext uri="{FF2B5EF4-FFF2-40B4-BE49-F238E27FC236}">
              <a16:creationId xmlns:a16="http://schemas.microsoft.com/office/drawing/2014/main" id="{A0F9D333-6CCF-4865-ACB6-78B8D975C6EB}"/>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85" name="TextBox 3">
          <a:extLst>
            <a:ext uri="{FF2B5EF4-FFF2-40B4-BE49-F238E27FC236}">
              <a16:creationId xmlns:a16="http://schemas.microsoft.com/office/drawing/2014/main" id="{446CB942-8EEA-41B7-A3AE-CCFDFC1D3274}"/>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86" name="TextBox 3">
          <a:extLst>
            <a:ext uri="{FF2B5EF4-FFF2-40B4-BE49-F238E27FC236}">
              <a16:creationId xmlns:a16="http://schemas.microsoft.com/office/drawing/2014/main" id="{B21C8E58-5D57-449A-B5B6-90A4BD223867}"/>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87" name="TextBox 3">
          <a:extLst>
            <a:ext uri="{FF2B5EF4-FFF2-40B4-BE49-F238E27FC236}">
              <a16:creationId xmlns:a16="http://schemas.microsoft.com/office/drawing/2014/main" id="{78FC61DD-E1FF-4290-8777-94E11F948E34}"/>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188" name="TextBox 3">
          <a:extLst>
            <a:ext uri="{FF2B5EF4-FFF2-40B4-BE49-F238E27FC236}">
              <a16:creationId xmlns:a16="http://schemas.microsoft.com/office/drawing/2014/main" id="{904935A8-8E8A-41A7-8BFB-C30FA8187566}"/>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89" name="TextBox 3">
          <a:extLst>
            <a:ext uri="{FF2B5EF4-FFF2-40B4-BE49-F238E27FC236}">
              <a16:creationId xmlns:a16="http://schemas.microsoft.com/office/drawing/2014/main" id="{8B662BD7-31BF-4C7A-8A1C-8DD9A075E01F}"/>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90" name="TextBox 3">
          <a:extLst>
            <a:ext uri="{FF2B5EF4-FFF2-40B4-BE49-F238E27FC236}">
              <a16:creationId xmlns:a16="http://schemas.microsoft.com/office/drawing/2014/main" id="{8158C56B-9614-4115-9D9C-3B3BF6BD7A22}"/>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191" name="TextBox 3">
          <a:extLst>
            <a:ext uri="{FF2B5EF4-FFF2-40B4-BE49-F238E27FC236}">
              <a16:creationId xmlns:a16="http://schemas.microsoft.com/office/drawing/2014/main" id="{EEC90C24-5EB1-4578-9653-D1D4882A25B4}"/>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92" name="TextBox 3">
          <a:extLst>
            <a:ext uri="{FF2B5EF4-FFF2-40B4-BE49-F238E27FC236}">
              <a16:creationId xmlns:a16="http://schemas.microsoft.com/office/drawing/2014/main" id="{F04A90C0-8725-4DD5-87C0-6CF87A145BC8}"/>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93" name="TextBox 3">
          <a:extLst>
            <a:ext uri="{FF2B5EF4-FFF2-40B4-BE49-F238E27FC236}">
              <a16:creationId xmlns:a16="http://schemas.microsoft.com/office/drawing/2014/main" id="{9E6F2306-E7FF-42DE-B219-5364B98E6A12}"/>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194" name="TextBox 3">
          <a:extLst>
            <a:ext uri="{FF2B5EF4-FFF2-40B4-BE49-F238E27FC236}">
              <a16:creationId xmlns:a16="http://schemas.microsoft.com/office/drawing/2014/main" id="{9BF5341D-334C-40A3-9A42-6F7C4E6895B6}"/>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95" name="TextBox 3">
          <a:extLst>
            <a:ext uri="{FF2B5EF4-FFF2-40B4-BE49-F238E27FC236}">
              <a16:creationId xmlns:a16="http://schemas.microsoft.com/office/drawing/2014/main" id="{1CEE269A-B594-4122-B6FB-56BEECFA145F}"/>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196" name="TextBox 3">
          <a:extLst>
            <a:ext uri="{FF2B5EF4-FFF2-40B4-BE49-F238E27FC236}">
              <a16:creationId xmlns:a16="http://schemas.microsoft.com/office/drawing/2014/main" id="{2DC76CEC-AEC3-4E15-8897-F71603E11A06}"/>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197" name="TextBox 3">
          <a:extLst>
            <a:ext uri="{FF2B5EF4-FFF2-40B4-BE49-F238E27FC236}">
              <a16:creationId xmlns:a16="http://schemas.microsoft.com/office/drawing/2014/main" id="{DFDF6BA4-99AA-425A-81B2-F67D44E0C2B6}"/>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4033"/>
    <xdr:sp macro="" textlink="">
      <xdr:nvSpPr>
        <xdr:cNvPr id="1198" name="TextBox 3">
          <a:extLst>
            <a:ext uri="{FF2B5EF4-FFF2-40B4-BE49-F238E27FC236}">
              <a16:creationId xmlns:a16="http://schemas.microsoft.com/office/drawing/2014/main" id="{68540B33-6449-4B58-A33C-988B35D62E2F}"/>
            </a:ext>
          </a:extLst>
        </xdr:cNvPr>
        <xdr:cNvSpPr txBox="1">
          <a:spLocks noChangeArrowheads="1"/>
        </xdr:cNvSpPr>
      </xdr:nvSpPr>
      <xdr:spPr bwMode="auto">
        <a:xfrm>
          <a:off x="2438400" y="532447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4033"/>
    <xdr:sp macro="" textlink="">
      <xdr:nvSpPr>
        <xdr:cNvPr id="1199" name="TextBox 3">
          <a:extLst>
            <a:ext uri="{FF2B5EF4-FFF2-40B4-BE49-F238E27FC236}">
              <a16:creationId xmlns:a16="http://schemas.microsoft.com/office/drawing/2014/main" id="{E0FB7AFD-09CB-41F4-8D67-469F25B6D25B}"/>
            </a:ext>
          </a:extLst>
        </xdr:cNvPr>
        <xdr:cNvSpPr txBox="1">
          <a:spLocks noChangeArrowheads="1"/>
        </xdr:cNvSpPr>
      </xdr:nvSpPr>
      <xdr:spPr bwMode="auto">
        <a:xfrm>
          <a:off x="2438400" y="532447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2133"/>
    <xdr:sp macro="" textlink="">
      <xdr:nvSpPr>
        <xdr:cNvPr id="1200" name="TextBox 3">
          <a:extLst>
            <a:ext uri="{FF2B5EF4-FFF2-40B4-BE49-F238E27FC236}">
              <a16:creationId xmlns:a16="http://schemas.microsoft.com/office/drawing/2014/main" id="{AF05722D-D58A-4A26-8832-CFB7AA87640C}"/>
            </a:ext>
          </a:extLst>
        </xdr:cNvPr>
        <xdr:cNvSpPr txBox="1">
          <a:spLocks noChangeArrowheads="1"/>
        </xdr:cNvSpPr>
      </xdr:nvSpPr>
      <xdr:spPr bwMode="auto">
        <a:xfrm>
          <a:off x="2438400" y="532447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3083"/>
    <xdr:sp macro="" textlink="">
      <xdr:nvSpPr>
        <xdr:cNvPr id="1201" name="TextBox 3">
          <a:extLst>
            <a:ext uri="{FF2B5EF4-FFF2-40B4-BE49-F238E27FC236}">
              <a16:creationId xmlns:a16="http://schemas.microsoft.com/office/drawing/2014/main" id="{6734F1A6-B44C-428A-99AC-C2F8C26DD3BB}"/>
            </a:ext>
          </a:extLst>
        </xdr:cNvPr>
        <xdr:cNvSpPr txBox="1">
          <a:spLocks noChangeArrowheads="1"/>
        </xdr:cNvSpPr>
      </xdr:nvSpPr>
      <xdr:spPr bwMode="auto">
        <a:xfrm>
          <a:off x="2438400" y="532447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4033"/>
    <xdr:sp macro="" textlink="">
      <xdr:nvSpPr>
        <xdr:cNvPr id="1202" name="TextBox 3">
          <a:extLst>
            <a:ext uri="{FF2B5EF4-FFF2-40B4-BE49-F238E27FC236}">
              <a16:creationId xmlns:a16="http://schemas.microsoft.com/office/drawing/2014/main" id="{FB8C4563-C220-47BC-944F-B2A048B95A51}"/>
            </a:ext>
          </a:extLst>
        </xdr:cNvPr>
        <xdr:cNvSpPr txBox="1">
          <a:spLocks noChangeArrowheads="1"/>
        </xdr:cNvSpPr>
      </xdr:nvSpPr>
      <xdr:spPr bwMode="auto">
        <a:xfrm>
          <a:off x="2438400" y="532447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03" name="TextBox 3">
          <a:extLst>
            <a:ext uri="{FF2B5EF4-FFF2-40B4-BE49-F238E27FC236}">
              <a16:creationId xmlns:a16="http://schemas.microsoft.com/office/drawing/2014/main" id="{CBF8396D-46C9-4107-837D-9DAD2B06178A}"/>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4033"/>
    <xdr:sp macro="" textlink="">
      <xdr:nvSpPr>
        <xdr:cNvPr id="1204" name="TextBox 3">
          <a:extLst>
            <a:ext uri="{FF2B5EF4-FFF2-40B4-BE49-F238E27FC236}">
              <a16:creationId xmlns:a16="http://schemas.microsoft.com/office/drawing/2014/main" id="{6F3D3672-95EC-4732-B311-DCFCB556F16B}"/>
            </a:ext>
          </a:extLst>
        </xdr:cNvPr>
        <xdr:cNvSpPr txBox="1">
          <a:spLocks noChangeArrowheads="1"/>
        </xdr:cNvSpPr>
      </xdr:nvSpPr>
      <xdr:spPr bwMode="auto">
        <a:xfrm>
          <a:off x="2438400" y="532447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05" name="TextBox 3">
          <a:extLst>
            <a:ext uri="{FF2B5EF4-FFF2-40B4-BE49-F238E27FC236}">
              <a16:creationId xmlns:a16="http://schemas.microsoft.com/office/drawing/2014/main" id="{AAF0B617-FFA4-4576-8010-22A1944DF937}"/>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3558"/>
    <xdr:sp macro="" textlink="">
      <xdr:nvSpPr>
        <xdr:cNvPr id="1206" name="TextBox 3">
          <a:extLst>
            <a:ext uri="{FF2B5EF4-FFF2-40B4-BE49-F238E27FC236}">
              <a16:creationId xmlns:a16="http://schemas.microsoft.com/office/drawing/2014/main" id="{0144DF42-6F08-4FCE-B579-9D0F6856E355}"/>
            </a:ext>
          </a:extLst>
        </xdr:cNvPr>
        <xdr:cNvSpPr txBox="1">
          <a:spLocks noChangeArrowheads="1"/>
        </xdr:cNvSpPr>
      </xdr:nvSpPr>
      <xdr:spPr bwMode="auto">
        <a:xfrm>
          <a:off x="2438400" y="532447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207" name="TextBox 3">
          <a:extLst>
            <a:ext uri="{FF2B5EF4-FFF2-40B4-BE49-F238E27FC236}">
              <a16:creationId xmlns:a16="http://schemas.microsoft.com/office/drawing/2014/main" id="{732F856F-EB8A-4391-871F-2F1E7FD8E2CB}"/>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3558"/>
    <xdr:sp macro="" textlink="">
      <xdr:nvSpPr>
        <xdr:cNvPr id="1208" name="TextBox 3">
          <a:extLst>
            <a:ext uri="{FF2B5EF4-FFF2-40B4-BE49-F238E27FC236}">
              <a16:creationId xmlns:a16="http://schemas.microsoft.com/office/drawing/2014/main" id="{1BF67D31-7825-4415-A556-D7478314D2D8}"/>
            </a:ext>
          </a:extLst>
        </xdr:cNvPr>
        <xdr:cNvSpPr txBox="1">
          <a:spLocks noChangeArrowheads="1"/>
        </xdr:cNvSpPr>
      </xdr:nvSpPr>
      <xdr:spPr bwMode="auto">
        <a:xfrm>
          <a:off x="2438400" y="532447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3083"/>
    <xdr:sp macro="" textlink="">
      <xdr:nvSpPr>
        <xdr:cNvPr id="1209" name="TextBox 3">
          <a:extLst>
            <a:ext uri="{FF2B5EF4-FFF2-40B4-BE49-F238E27FC236}">
              <a16:creationId xmlns:a16="http://schemas.microsoft.com/office/drawing/2014/main" id="{BF01B0A0-401A-4002-891A-460CCEDC5450}"/>
            </a:ext>
          </a:extLst>
        </xdr:cNvPr>
        <xdr:cNvSpPr txBox="1">
          <a:spLocks noChangeArrowheads="1"/>
        </xdr:cNvSpPr>
      </xdr:nvSpPr>
      <xdr:spPr bwMode="auto">
        <a:xfrm>
          <a:off x="2438400" y="532447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3558"/>
    <xdr:sp macro="" textlink="">
      <xdr:nvSpPr>
        <xdr:cNvPr id="1210" name="TextBox 3">
          <a:extLst>
            <a:ext uri="{FF2B5EF4-FFF2-40B4-BE49-F238E27FC236}">
              <a16:creationId xmlns:a16="http://schemas.microsoft.com/office/drawing/2014/main" id="{A08469FC-8B2A-42A3-96ED-D2E5B4C59F7F}"/>
            </a:ext>
          </a:extLst>
        </xdr:cNvPr>
        <xdr:cNvSpPr txBox="1">
          <a:spLocks noChangeArrowheads="1"/>
        </xdr:cNvSpPr>
      </xdr:nvSpPr>
      <xdr:spPr bwMode="auto">
        <a:xfrm>
          <a:off x="2438400" y="532447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3083"/>
    <xdr:sp macro="" textlink="">
      <xdr:nvSpPr>
        <xdr:cNvPr id="1211" name="TextBox 3">
          <a:extLst>
            <a:ext uri="{FF2B5EF4-FFF2-40B4-BE49-F238E27FC236}">
              <a16:creationId xmlns:a16="http://schemas.microsoft.com/office/drawing/2014/main" id="{2B8669F5-5A66-4A60-90C2-47588B44338D}"/>
            </a:ext>
          </a:extLst>
        </xdr:cNvPr>
        <xdr:cNvSpPr txBox="1">
          <a:spLocks noChangeArrowheads="1"/>
        </xdr:cNvSpPr>
      </xdr:nvSpPr>
      <xdr:spPr bwMode="auto">
        <a:xfrm>
          <a:off x="2438400" y="532447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4086"/>
    <xdr:sp macro="" textlink="">
      <xdr:nvSpPr>
        <xdr:cNvPr id="1212" name="TextBox 3">
          <a:extLst>
            <a:ext uri="{FF2B5EF4-FFF2-40B4-BE49-F238E27FC236}">
              <a16:creationId xmlns:a16="http://schemas.microsoft.com/office/drawing/2014/main" id="{FC96A948-FF7A-41B1-B977-0D4A2A042354}"/>
            </a:ext>
          </a:extLst>
        </xdr:cNvPr>
        <xdr:cNvSpPr txBox="1">
          <a:spLocks noChangeArrowheads="1"/>
        </xdr:cNvSpPr>
      </xdr:nvSpPr>
      <xdr:spPr bwMode="auto">
        <a:xfrm>
          <a:off x="2438400" y="532447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2133"/>
    <xdr:sp macro="" textlink="">
      <xdr:nvSpPr>
        <xdr:cNvPr id="1213" name="TextBox 3">
          <a:extLst>
            <a:ext uri="{FF2B5EF4-FFF2-40B4-BE49-F238E27FC236}">
              <a16:creationId xmlns:a16="http://schemas.microsoft.com/office/drawing/2014/main" id="{6A613B0F-28B5-4A0B-A289-FA789C89AE70}"/>
            </a:ext>
          </a:extLst>
        </xdr:cNvPr>
        <xdr:cNvSpPr txBox="1">
          <a:spLocks noChangeArrowheads="1"/>
        </xdr:cNvSpPr>
      </xdr:nvSpPr>
      <xdr:spPr bwMode="auto">
        <a:xfrm>
          <a:off x="2438400" y="532447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3083"/>
    <xdr:sp macro="" textlink="">
      <xdr:nvSpPr>
        <xdr:cNvPr id="1214" name="TextBox 3">
          <a:extLst>
            <a:ext uri="{FF2B5EF4-FFF2-40B4-BE49-F238E27FC236}">
              <a16:creationId xmlns:a16="http://schemas.microsoft.com/office/drawing/2014/main" id="{59F14D4C-02EB-4CA8-BFEA-6C09014E07EA}"/>
            </a:ext>
          </a:extLst>
        </xdr:cNvPr>
        <xdr:cNvSpPr txBox="1">
          <a:spLocks noChangeArrowheads="1"/>
        </xdr:cNvSpPr>
      </xdr:nvSpPr>
      <xdr:spPr bwMode="auto">
        <a:xfrm>
          <a:off x="2438400" y="532447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15" name="TextBox 3">
          <a:extLst>
            <a:ext uri="{FF2B5EF4-FFF2-40B4-BE49-F238E27FC236}">
              <a16:creationId xmlns:a16="http://schemas.microsoft.com/office/drawing/2014/main" id="{F2DA61E1-5DFC-448A-8662-6980ABDBC931}"/>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3083"/>
    <xdr:sp macro="" textlink="">
      <xdr:nvSpPr>
        <xdr:cNvPr id="1216" name="TextBox 3">
          <a:extLst>
            <a:ext uri="{FF2B5EF4-FFF2-40B4-BE49-F238E27FC236}">
              <a16:creationId xmlns:a16="http://schemas.microsoft.com/office/drawing/2014/main" id="{88653AE9-7AA3-4CFF-B870-5D94DB5CBB96}"/>
            </a:ext>
          </a:extLst>
        </xdr:cNvPr>
        <xdr:cNvSpPr txBox="1">
          <a:spLocks noChangeArrowheads="1"/>
        </xdr:cNvSpPr>
      </xdr:nvSpPr>
      <xdr:spPr bwMode="auto">
        <a:xfrm>
          <a:off x="2438400" y="532447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17" name="TextBox 3">
          <a:extLst>
            <a:ext uri="{FF2B5EF4-FFF2-40B4-BE49-F238E27FC236}">
              <a16:creationId xmlns:a16="http://schemas.microsoft.com/office/drawing/2014/main" id="{72DE4131-2445-423A-B4CC-CC9D811115D3}"/>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22608"/>
    <xdr:sp macro="" textlink="">
      <xdr:nvSpPr>
        <xdr:cNvPr id="1218" name="TextBox 3">
          <a:extLst>
            <a:ext uri="{FF2B5EF4-FFF2-40B4-BE49-F238E27FC236}">
              <a16:creationId xmlns:a16="http://schemas.microsoft.com/office/drawing/2014/main" id="{BED6B3A1-8F39-47EA-816A-AA08D5B5B675}"/>
            </a:ext>
          </a:extLst>
        </xdr:cNvPr>
        <xdr:cNvSpPr txBox="1">
          <a:spLocks noChangeArrowheads="1"/>
        </xdr:cNvSpPr>
      </xdr:nvSpPr>
      <xdr:spPr bwMode="auto">
        <a:xfrm>
          <a:off x="2438400" y="532447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219" name="TextBox 3">
          <a:extLst>
            <a:ext uri="{FF2B5EF4-FFF2-40B4-BE49-F238E27FC236}">
              <a16:creationId xmlns:a16="http://schemas.microsoft.com/office/drawing/2014/main" id="{CCA742CE-9C17-4FA6-9C72-789523236157}"/>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220" name="TextBox 3">
          <a:extLst>
            <a:ext uri="{FF2B5EF4-FFF2-40B4-BE49-F238E27FC236}">
              <a16:creationId xmlns:a16="http://schemas.microsoft.com/office/drawing/2014/main" id="{11D9E689-C09C-4DC4-A028-FE9373016F39}"/>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21" name="TextBox 3">
          <a:extLst>
            <a:ext uri="{FF2B5EF4-FFF2-40B4-BE49-F238E27FC236}">
              <a16:creationId xmlns:a16="http://schemas.microsoft.com/office/drawing/2014/main" id="{7B07059D-0DF2-42B8-AC1B-173DE21B45B6}"/>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222" name="TextBox 3">
          <a:extLst>
            <a:ext uri="{FF2B5EF4-FFF2-40B4-BE49-F238E27FC236}">
              <a16:creationId xmlns:a16="http://schemas.microsoft.com/office/drawing/2014/main" id="{F51DB06E-70FF-49F8-A58B-B1E8D46A837A}"/>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23" name="TextBox 3">
          <a:extLst>
            <a:ext uri="{FF2B5EF4-FFF2-40B4-BE49-F238E27FC236}">
              <a16:creationId xmlns:a16="http://schemas.microsoft.com/office/drawing/2014/main" id="{847EA282-22E8-4DD7-A8EF-3E762BA541B9}"/>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224" name="TextBox 3">
          <a:extLst>
            <a:ext uri="{FF2B5EF4-FFF2-40B4-BE49-F238E27FC236}">
              <a16:creationId xmlns:a16="http://schemas.microsoft.com/office/drawing/2014/main" id="{282E9912-E81B-42E3-A6CD-C403F9AFD2A9}"/>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25" name="TextBox 3">
          <a:extLst>
            <a:ext uri="{FF2B5EF4-FFF2-40B4-BE49-F238E27FC236}">
              <a16:creationId xmlns:a16="http://schemas.microsoft.com/office/drawing/2014/main" id="{3EB54374-0B9E-4EB1-A381-A5818518343A}"/>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226" name="TextBox 3">
          <a:extLst>
            <a:ext uri="{FF2B5EF4-FFF2-40B4-BE49-F238E27FC236}">
              <a16:creationId xmlns:a16="http://schemas.microsoft.com/office/drawing/2014/main" id="{BAFA4159-A47A-48F7-8804-1D135A4D7268}"/>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27" name="TextBox 3">
          <a:extLst>
            <a:ext uri="{FF2B5EF4-FFF2-40B4-BE49-F238E27FC236}">
              <a16:creationId xmlns:a16="http://schemas.microsoft.com/office/drawing/2014/main" id="{F7B1B479-AF76-439A-9CF9-054994C1FC34}"/>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228" name="TextBox 3">
          <a:extLst>
            <a:ext uri="{FF2B5EF4-FFF2-40B4-BE49-F238E27FC236}">
              <a16:creationId xmlns:a16="http://schemas.microsoft.com/office/drawing/2014/main" id="{5A2FE155-6C3D-4F58-807C-9CE4E8116EF6}"/>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29" name="TextBox 3">
          <a:extLst>
            <a:ext uri="{FF2B5EF4-FFF2-40B4-BE49-F238E27FC236}">
              <a16:creationId xmlns:a16="http://schemas.microsoft.com/office/drawing/2014/main" id="{636E2963-6F69-4430-97A8-CE087CA8C849}"/>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230" name="TextBox 3">
          <a:extLst>
            <a:ext uri="{FF2B5EF4-FFF2-40B4-BE49-F238E27FC236}">
              <a16:creationId xmlns:a16="http://schemas.microsoft.com/office/drawing/2014/main" id="{6B9A7E08-7FE7-4B9F-B9E3-89B1DE7BD05A}"/>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31" name="TextBox 3">
          <a:extLst>
            <a:ext uri="{FF2B5EF4-FFF2-40B4-BE49-F238E27FC236}">
              <a16:creationId xmlns:a16="http://schemas.microsoft.com/office/drawing/2014/main" id="{F717C881-7771-4DF3-967E-7B1BE1AF4C1C}"/>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32" name="TextBox 3">
          <a:extLst>
            <a:ext uri="{FF2B5EF4-FFF2-40B4-BE49-F238E27FC236}">
              <a16:creationId xmlns:a16="http://schemas.microsoft.com/office/drawing/2014/main" id="{58779346-1EB0-41FF-8536-88E4BD5DCB76}"/>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33" name="TextBox 3">
          <a:extLst>
            <a:ext uri="{FF2B5EF4-FFF2-40B4-BE49-F238E27FC236}">
              <a16:creationId xmlns:a16="http://schemas.microsoft.com/office/drawing/2014/main" id="{013B18DF-20F9-444C-8261-DC3CF032F239}"/>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34" name="TextBox 3">
          <a:extLst>
            <a:ext uri="{FF2B5EF4-FFF2-40B4-BE49-F238E27FC236}">
              <a16:creationId xmlns:a16="http://schemas.microsoft.com/office/drawing/2014/main" id="{C417212A-97E3-47DE-B204-F4A4684F2F5B}"/>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0858"/>
    <xdr:sp macro="" textlink="">
      <xdr:nvSpPr>
        <xdr:cNvPr id="1235" name="TextBox 3">
          <a:extLst>
            <a:ext uri="{FF2B5EF4-FFF2-40B4-BE49-F238E27FC236}">
              <a16:creationId xmlns:a16="http://schemas.microsoft.com/office/drawing/2014/main" id="{4DA36481-4CBD-41BF-9B0D-9683628FC70A}"/>
            </a:ext>
          </a:extLst>
        </xdr:cNvPr>
        <xdr:cNvSpPr txBox="1">
          <a:spLocks noChangeArrowheads="1"/>
        </xdr:cNvSpPr>
      </xdr:nvSpPr>
      <xdr:spPr bwMode="auto">
        <a:xfrm>
          <a:off x="2438400" y="532447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0858"/>
    <xdr:sp macro="" textlink="">
      <xdr:nvSpPr>
        <xdr:cNvPr id="1236" name="TextBox 3">
          <a:extLst>
            <a:ext uri="{FF2B5EF4-FFF2-40B4-BE49-F238E27FC236}">
              <a16:creationId xmlns:a16="http://schemas.microsoft.com/office/drawing/2014/main" id="{10BF960D-3C22-4EA2-BBFB-9AEC0129648C}"/>
            </a:ext>
          </a:extLst>
        </xdr:cNvPr>
        <xdr:cNvSpPr txBox="1">
          <a:spLocks noChangeArrowheads="1"/>
        </xdr:cNvSpPr>
      </xdr:nvSpPr>
      <xdr:spPr bwMode="auto">
        <a:xfrm>
          <a:off x="2438400" y="532447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0858"/>
    <xdr:sp macro="" textlink="">
      <xdr:nvSpPr>
        <xdr:cNvPr id="1237" name="TextBox 3">
          <a:extLst>
            <a:ext uri="{FF2B5EF4-FFF2-40B4-BE49-F238E27FC236}">
              <a16:creationId xmlns:a16="http://schemas.microsoft.com/office/drawing/2014/main" id="{5C008119-A450-47DA-A458-34B33AF35F6A}"/>
            </a:ext>
          </a:extLst>
        </xdr:cNvPr>
        <xdr:cNvSpPr txBox="1">
          <a:spLocks noChangeArrowheads="1"/>
        </xdr:cNvSpPr>
      </xdr:nvSpPr>
      <xdr:spPr bwMode="auto">
        <a:xfrm>
          <a:off x="2438400" y="532447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38" name="TextBox 3">
          <a:extLst>
            <a:ext uri="{FF2B5EF4-FFF2-40B4-BE49-F238E27FC236}">
              <a16:creationId xmlns:a16="http://schemas.microsoft.com/office/drawing/2014/main" id="{EBF16D12-224F-4745-BEA5-A83BA0EBE0CB}"/>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39" name="TextBox 3">
          <a:extLst>
            <a:ext uri="{FF2B5EF4-FFF2-40B4-BE49-F238E27FC236}">
              <a16:creationId xmlns:a16="http://schemas.microsoft.com/office/drawing/2014/main" id="{4427D9DA-23ED-4AA0-B60E-47248CDF93AD}"/>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40" name="TextBox 3">
          <a:extLst>
            <a:ext uri="{FF2B5EF4-FFF2-40B4-BE49-F238E27FC236}">
              <a16:creationId xmlns:a16="http://schemas.microsoft.com/office/drawing/2014/main" id="{8DE76805-AB0A-4973-8692-21DCFF38B4B5}"/>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41" name="TextBox 3">
          <a:extLst>
            <a:ext uri="{FF2B5EF4-FFF2-40B4-BE49-F238E27FC236}">
              <a16:creationId xmlns:a16="http://schemas.microsoft.com/office/drawing/2014/main" id="{29E581B5-261B-4E12-ADBA-D45C6111025F}"/>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242" name="TextBox 3">
          <a:extLst>
            <a:ext uri="{FF2B5EF4-FFF2-40B4-BE49-F238E27FC236}">
              <a16:creationId xmlns:a16="http://schemas.microsoft.com/office/drawing/2014/main" id="{FF071CC8-7245-4811-9DFD-2EABB0792207}"/>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43" name="TextBox 3">
          <a:extLst>
            <a:ext uri="{FF2B5EF4-FFF2-40B4-BE49-F238E27FC236}">
              <a16:creationId xmlns:a16="http://schemas.microsoft.com/office/drawing/2014/main" id="{30E4A157-1D90-4801-8CB7-EFC2D5AB6EE3}"/>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44" name="TextBox 3">
          <a:extLst>
            <a:ext uri="{FF2B5EF4-FFF2-40B4-BE49-F238E27FC236}">
              <a16:creationId xmlns:a16="http://schemas.microsoft.com/office/drawing/2014/main" id="{317EC7FF-B316-492E-AF77-1182962446D1}"/>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45" name="TextBox 3">
          <a:extLst>
            <a:ext uri="{FF2B5EF4-FFF2-40B4-BE49-F238E27FC236}">
              <a16:creationId xmlns:a16="http://schemas.microsoft.com/office/drawing/2014/main" id="{3B7B7FC1-F687-408B-B1CB-972EFEDD6C2D}"/>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0858"/>
    <xdr:sp macro="" textlink="">
      <xdr:nvSpPr>
        <xdr:cNvPr id="1246" name="TextBox 3">
          <a:extLst>
            <a:ext uri="{FF2B5EF4-FFF2-40B4-BE49-F238E27FC236}">
              <a16:creationId xmlns:a16="http://schemas.microsoft.com/office/drawing/2014/main" id="{2209FFCE-0818-4AD2-871C-8F2986DC59BB}"/>
            </a:ext>
          </a:extLst>
        </xdr:cNvPr>
        <xdr:cNvSpPr txBox="1">
          <a:spLocks noChangeArrowheads="1"/>
        </xdr:cNvSpPr>
      </xdr:nvSpPr>
      <xdr:spPr bwMode="auto">
        <a:xfrm>
          <a:off x="2438400" y="532447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47" name="TextBox 3">
          <a:extLst>
            <a:ext uri="{FF2B5EF4-FFF2-40B4-BE49-F238E27FC236}">
              <a16:creationId xmlns:a16="http://schemas.microsoft.com/office/drawing/2014/main" id="{64661654-BB41-4941-A07E-8E0FE7DCC533}"/>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48" name="TextBox 3">
          <a:extLst>
            <a:ext uri="{FF2B5EF4-FFF2-40B4-BE49-F238E27FC236}">
              <a16:creationId xmlns:a16="http://schemas.microsoft.com/office/drawing/2014/main" id="{99545BA4-DB6E-44B6-9C4D-009ED77E7341}"/>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49" name="TextBox 3">
          <a:extLst>
            <a:ext uri="{FF2B5EF4-FFF2-40B4-BE49-F238E27FC236}">
              <a16:creationId xmlns:a16="http://schemas.microsoft.com/office/drawing/2014/main" id="{738898CF-E986-4548-957A-FE0ADB6795DF}"/>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250" name="TextBox 3">
          <a:extLst>
            <a:ext uri="{FF2B5EF4-FFF2-40B4-BE49-F238E27FC236}">
              <a16:creationId xmlns:a16="http://schemas.microsoft.com/office/drawing/2014/main" id="{6AFB1E03-1ABB-4E4A-A259-30EEFA73A675}"/>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0858"/>
    <xdr:sp macro="" textlink="">
      <xdr:nvSpPr>
        <xdr:cNvPr id="1251" name="TextBox 3">
          <a:extLst>
            <a:ext uri="{FF2B5EF4-FFF2-40B4-BE49-F238E27FC236}">
              <a16:creationId xmlns:a16="http://schemas.microsoft.com/office/drawing/2014/main" id="{8E673CF9-779E-470C-B645-0420EEB26F88}"/>
            </a:ext>
          </a:extLst>
        </xdr:cNvPr>
        <xdr:cNvSpPr txBox="1">
          <a:spLocks noChangeArrowheads="1"/>
        </xdr:cNvSpPr>
      </xdr:nvSpPr>
      <xdr:spPr bwMode="auto">
        <a:xfrm>
          <a:off x="2438400" y="532447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0858"/>
    <xdr:sp macro="" textlink="">
      <xdr:nvSpPr>
        <xdr:cNvPr id="1252" name="TextBox 3">
          <a:extLst>
            <a:ext uri="{FF2B5EF4-FFF2-40B4-BE49-F238E27FC236}">
              <a16:creationId xmlns:a16="http://schemas.microsoft.com/office/drawing/2014/main" id="{1C43A69B-2869-424D-83FE-19635679C098}"/>
            </a:ext>
          </a:extLst>
        </xdr:cNvPr>
        <xdr:cNvSpPr txBox="1">
          <a:spLocks noChangeArrowheads="1"/>
        </xdr:cNvSpPr>
      </xdr:nvSpPr>
      <xdr:spPr bwMode="auto">
        <a:xfrm>
          <a:off x="2438400" y="532447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0858"/>
    <xdr:sp macro="" textlink="">
      <xdr:nvSpPr>
        <xdr:cNvPr id="1253" name="TextBox 3">
          <a:extLst>
            <a:ext uri="{FF2B5EF4-FFF2-40B4-BE49-F238E27FC236}">
              <a16:creationId xmlns:a16="http://schemas.microsoft.com/office/drawing/2014/main" id="{49907764-B5C3-4794-B342-FE3BFCE9930F}"/>
            </a:ext>
          </a:extLst>
        </xdr:cNvPr>
        <xdr:cNvSpPr txBox="1">
          <a:spLocks noChangeArrowheads="1"/>
        </xdr:cNvSpPr>
      </xdr:nvSpPr>
      <xdr:spPr bwMode="auto">
        <a:xfrm>
          <a:off x="2438400" y="532447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0858"/>
    <xdr:sp macro="" textlink="">
      <xdr:nvSpPr>
        <xdr:cNvPr id="1254" name="TextBox 3">
          <a:extLst>
            <a:ext uri="{FF2B5EF4-FFF2-40B4-BE49-F238E27FC236}">
              <a16:creationId xmlns:a16="http://schemas.microsoft.com/office/drawing/2014/main" id="{1FED3E92-92AD-4D35-852F-6241A7F930AF}"/>
            </a:ext>
          </a:extLst>
        </xdr:cNvPr>
        <xdr:cNvSpPr txBox="1">
          <a:spLocks noChangeArrowheads="1"/>
        </xdr:cNvSpPr>
      </xdr:nvSpPr>
      <xdr:spPr bwMode="auto">
        <a:xfrm>
          <a:off x="2438400" y="532447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55" name="TextBox 3">
          <a:extLst>
            <a:ext uri="{FF2B5EF4-FFF2-40B4-BE49-F238E27FC236}">
              <a16:creationId xmlns:a16="http://schemas.microsoft.com/office/drawing/2014/main" id="{0B4AB6C0-9E53-4424-B02B-F82D3FE3F326}"/>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56" name="TextBox 3">
          <a:extLst>
            <a:ext uri="{FF2B5EF4-FFF2-40B4-BE49-F238E27FC236}">
              <a16:creationId xmlns:a16="http://schemas.microsoft.com/office/drawing/2014/main" id="{AAC5F43C-5201-4969-A777-8DB76C32EC06}"/>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257" name="TextBox 3">
          <a:extLst>
            <a:ext uri="{FF2B5EF4-FFF2-40B4-BE49-F238E27FC236}">
              <a16:creationId xmlns:a16="http://schemas.microsoft.com/office/drawing/2014/main" id="{89CD76DD-2022-4773-9F18-9A3B0C977B14}"/>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58" name="TextBox 3">
          <a:extLst>
            <a:ext uri="{FF2B5EF4-FFF2-40B4-BE49-F238E27FC236}">
              <a16:creationId xmlns:a16="http://schemas.microsoft.com/office/drawing/2014/main" id="{ED1D5E4E-064F-4F09-AB61-55889905088E}"/>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59" name="TextBox 3">
          <a:extLst>
            <a:ext uri="{FF2B5EF4-FFF2-40B4-BE49-F238E27FC236}">
              <a16:creationId xmlns:a16="http://schemas.microsoft.com/office/drawing/2014/main" id="{1B95C38C-DE67-4696-A4D8-852227BC9D54}"/>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260" name="TextBox 3">
          <a:extLst>
            <a:ext uri="{FF2B5EF4-FFF2-40B4-BE49-F238E27FC236}">
              <a16:creationId xmlns:a16="http://schemas.microsoft.com/office/drawing/2014/main" id="{EAA4E080-D6B3-4374-9A4D-01553991DEC4}"/>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61" name="TextBox 3">
          <a:extLst>
            <a:ext uri="{FF2B5EF4-FFF2-40B4-BE49-F238E27FC236}">
              <a16:creationId xmlns:a16="http://schemas.microsoft.com/office/drawing/2014/main" id="{C16142AB-A9F9-4031-A37E-80D61C6BCBC7}"/>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262" name="TextBox 3">
          <a:extLst>
            <a:ext uri="{FF2B5EF4-FFF2-40B4-BE49-F238E27FC236}">
              <a16:creationId xmlns:a16="http://schemas.microsoft.com/office/drawing/2014/main" id="{679C3D60-8665-48D0-B3C1-9DDA7999153E}"/>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63" name="TextBox 3">
          <a:extLst>
            <a:ext uri="{FF2B5EF4-FFF2-40B4-BE49-F238E27FC236}">
              <a16:creationId xmlns:a16="http://schemas.microsoft.com/office/drawing/2014/main" id="{499612B6-365A-4A3E-BD57-D42D9B08DF5E}"/>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0858"/>
    <xdr:sp macro="" textlink="">
      <xdr:nvSpPr>
        <xdr:cNvPr id="1264" name="TextBox 3">
          <a:extLst>
            <a:ext uri="{FF2B5EF4-FFF2-40B4-BE49-F238E27FC236}">
              <a16:creationId xmlns:a16="http://schemas.microsoft.com/office/drawing/2014/main" id="{A372CF5D-E671-40DA-83E0-886D216C5013}"/>
            </a:ext>
          </a:extLst>
        </xdr:cNvPr>
        <xdr:cNvSpPr txBox="1">
          <a:spLocks noChangeArrowheads="1"/>
        </xdr:cNvSpPr>
      </xdr:nvSpPr>
      <xdr:spPr bwMode="auto">
        <a:xfrm>
          <a:off x="2438400" y="532447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4033"/>
    <xdr:sp macro="" textlink="">
      <xdr:nvSpPr>
        <xdr:cNvPr id="1265" name="TextBox 3">
          <a:extLst>
            <a:ext uri="{FF2B5EF4-FFF2-40B4-BE49-F238E27FC236}">
              <a16:creationId xmlns:a16="http://schemas.microsoft.com/office/drawing/2014/main" id="{12B90D8C-6649-4412-9544-3B3E42AAF95C}"/>
            </a:ext>
          </a:extLst>
        </xdr:cNvPr>
        <xdr:cNvSpPr txBox="1">
          <a:spLocks noChangeArrowheads="1"/>
        </xdr:cNvSpPr>
      </xdr:nvSpPr>
      <xdr:spPr bwMode="auto">
        <a:xfrm>
          <a:off x="2438400" y="532447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0858"/>
    <xdr:sp macro="" textlink="">
      <xdr:nvSpPr>
        <xdr:cNvPr id="1266" name="TextBox 3">
          <a:extLst>
            <a:ext uri="{FF2B5EF4-FFF2-40B4-BE49-F238E27FC236}">
              <a16:creationId xmlns:a16="http://schemas.microsoft.com/office/drawing/2014/main" id="{1A6CDE8A-8F65-47AF-9A31-9CEB315CB2E5}"/>
            </a:ext>
          </a:extLst>
        </xdr:cNvPr>
        <xdr:cNvSpPr txBox="1">
          <a:spLocks noChangeArrowheads="1"/>
        </xdr:cNvSpPr>
      </xdr:nvSpPr>
      <xdr:spPr bwMode="auto">
        <a:xfrm>
          <a:off x="2438400" y="532447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4033"/>
    <xdr:sp macro="" textlink="">
      <xdr:nvSpPr>
        <xdr:cNvPr id="1267" name="TextBox 3">
          <a:extLst>
            <a:ext uri="{FF2B5EF4-FFF2-40B4-BE49-F238E27FC236}">
              <a16:creationId xmlns:a16="http://schemas.microsoft.com/office/drawing/2014/main" id="{4B1D7A02-2769-458A-B9AD-62D50C935BA6}"/>
            </a:ext>
          </a:extLst>
        </xdr:cNvPr>
        <xdr:cNvSpPr txBox="1">
          <a:spLocks noChangeArrowheads="1"/>
        </xdr:cNvSpPr>
      </xdr:nvSpPr>
      <xdr:spPr bwMode="auto">
        <a:xfrm>
          <a:off x="2438400" y="532447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2133"/>
    <xdr:sp macro="" textlink="">
      <xdr:nvSpPr>
        <xdr:cNvPr id="1268" name="TextBox 3">
          <a:extLst>
            <a:ext uri="{FF2B5EF4-FFF2-40B4-BE49-F238E27FC236}">
              <a16:creationId xmlns:a16="http://schemas.microsoft.com/office/drawing/2014/main" id="{8ED8FAFE-060D-4BED-8105-CBA3F9625E36}"/>
            </a:ext>
          </a:extLst>
        </xdr:cNvPr>
        <xdr:cNvSpPr txBox="1">
          <a:spLocks noChangeArrowheads="1"/>
        </xdr:cNvSpPr>
      </xdr:nvSpPr>
      <xdr:spPr bwMode="auto">
        <a:xfrm>
          <a:off x="2438400" y="532447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3083"/>
    <xdr:sp macro="" textlink="">
      <xdr:nvSpPr>
        <xdr:cNvPr id="1269" name="TextBox 3">
          <a:extLst>
            <a:ext uri="{FF2B5EF4-FFF2-40B4-BE49-F238E27FC236}">
              <a16:creationId xmlns:a16="http://schemas.microsoft.com/office/drawing/2014/main" id="{FD09186B-6153-409A-84E7-C964FF382780}"/>
            </a:ext>
          </a:extLst>
        </xdr:cNvPr>
        <xdr:cNvSpPr txBox="1">
          <a:spLocks noChangeArrowheads="1"/>
        </xdr:cNvSpPr>
      </xdr:nvSpPr>
      <xdr:spPr bwMode="auto">
        <a:xfrm>
          <a:off x="2438400" y="532447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4033"/>
    <xdr:sp macro="" textlink="">
      <xdr:nvSpPr>
        <xdr:cNvPr id="1270" name="TextBox 3">
          <a:extLst>
            <a:ext uri="{FF2B5EF4-FFF2-40B4-BE49-F238E27FC236}">
              <a16:creationId xmlns:a16="http://schemas.microsoft.com/office/drawing/2014/main" id="{96F41A36-CFF6-4549-9A1E-1845ECCA3710}"/>
            </a:ext>
          </a:extLst>
        </xdr:cNvPr>
        <xdr:cNvSpPr txBox="1">
          <a:spLocks noChangeArrowheads="1"/>
        </xdr:cNvSpPr>
      </xdr:nvSpPr>
      <xdr:spPr bwMode="auto">
        <a:xfrm>
          <a:off x="2438400" y="532447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71" name="TextBox 3">
          <a:extLst>
            <a:ext uri="{FF2B5EF4-FFF2-40B4-BE49-F238E27FC236}">
              <a16:creationId xmlns:a16="http://schemas.microsoft.com/office/drawing/2014/main" id="{F45FD8CE-1374-428B-80FB-600B30E428A9}"/>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294033"/>
    <xdr:sp macro="" textlink="">
      <xdr:nvSpPr>
        <xdr:cNvPr id="1272" name="TextBox 3">
          <a:extLst>
            <a:ext uri="{FF2B5EF4-FFF2-40B4-BE49-F238E27FC236}">
              <a16:creationId xmlns:a16="http://schemas.microsoft.com/office/drawing/2014/main" id="{00B58F09-462E-45D1-94E2-2CB89DB99496}"/>
            </a:ext>
          </a:extLst>
        </xdr:cNvPr>
        <xdr:cNvSpPr txBox="1">
          <a:spLocks noChangeArrowheads="1"/>
        </xdr:cNvSpPr>
      </xdr:nvSpPr>
      <xdr:spPr bwMode="auto">
        <a:xfrm>
          <a:off x="2438400" y="532447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73" name="TextBox 3">
          <a:extLst>
            <a:ext uri="{FF2B5EF4-FFF2-40B4-BE49-F238E27FC236}">
              <a16:creationId xmlns:a16="http://schemas.microsoft.com/office/drawing/2014/main" id="{B55BECFB-1D7F-49F7-B953-64351FBF0D48}"/>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3558"/>
    <xdr:sp macro="" textlink="">
      <xdr:nvSpPr>
        <xdr:cNvPr id="1274" name="TextBox 3">
          <a:extLst>
            <a:ext uri="{FF2B5EF4-FFF2-40B4-BE49-F238E27FC236}">
              <a16:creationId xmlns:a16="http://schemas.microsoft.com/office/drawing/2014/main" id="{B6965D37-6C25-4152-806D-9B9F39B287FC}"/>
            </a:ext>
          </a:extLst>
        </xdr:cNvPr>
        <xdr:cNvSpPr txBox="1">
          <a:spLocks noChangeArrowheads="1"/>
        </xdr:cNvSpPr>
      </xdr:nvSpPr>
      <xdr:spPr bwMode="auto">
        <a:xfrm>
          <a:off x="2438400" y="532447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275" name="TextBox 3">
          <a:extLst>
            <a:ext uri="{FF2B5EF4-FFF2-40B4-BE49-F238E27FC236}">
              <a16:creationId xmlns:a16="http://schemas.microsoft.com/office/drawing/2014/main" id="{3CBC10AA-F16D-4C48-A7F2-0BBB3A700278}"/>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3558"/>
    <xdr:sp macro="" textlink="">
      <xdr:nvSpPr>
        <xdr:cNvPr id="1276" name="TextBox 3">
          <a:extLst>
            <a:ext uri="{FF2B5EF4-FFF2-40B4-BE49-F238E27FC236}">
              <a16:creationId xmlns:a16="http://schemas.microsoft.com/office/drawing/2014/main" id="{A03D93FC-426F-4EDA-937C-C675B2CDDAB6}"/>
            </a:ext>
          </a:extLst>
        </xdr:cNvPr>
        <xdr:cNvSpPr txBox="1">
          <a:spLocks noChangeArrowheads="1"/>
        </xdr:cNvSpPr>
      </xdr:nvSpPr>
      <xdr:spPr bwMode="auto">
        <a:xfrm>
          <a:off x="2438400" y="532447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3083"/>
    <xdr:sp macro="" textlink="">
      <xdr:nvSpPr>
        <xdr:cNvPr id="1277" name="TextBox 3">
          <a:extLst>
            <a:ext uri="{FF2B5EF4-FFF2-40B4-BE49-F238E27FC236}">
              <a16:creationId xmlns:a16="http://schemas.microsoft.com/office/drawing/2014/main" id="{0B01A335-632F-4E6E-A0A0-8B2B54432766}"/>
            </a:ext>
          </a:extLst>
        </xdr:cNvPr>
        <xdr:cNvSpPr txBox="1">
          <a:spLocks noChangeArrowheads="1"/>
        </xdr:cNvSpPr>
      </xdr:nvSpPr>
      <xdr:spPr bwMode="auto">
        <a:xfrm>
          <a:off x="2438400" y="532447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03558"/>
    <xdr:sp macro="" textlink="">
      <xdr:nvSpPr>
        <xdr:cNvPr id="1278" name="TextBox 3">
          <a:extLst>
            <a:ext uri="{FF2B5EF4-FFF2-40B4-BE49-F238E27FC236}">
              <a16:creationId xmlns:a16="http://schemas.microsoft.com/office/drawing/2014/main" id="{0155C31A-31D4-42B1-A05F-3A8C411AFAA6}"/>
            </a:ext>
          </a:extLst>
        </xdr:cNvPr>
        <xdr:cNvSpPr txBox="1">
          <a:spLocks noChangeArrowheads="1"/>
        </xdr:cNvSpPr>
      </xdr:nvSpPr>
      <xdr:spPr bwMode="auto">
        <a:xfrm>
          <a:off x="2438400" y="532447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3083"/>
    <xdr:sp macro="" textlink="">
      <xdr:nvSpPr>
        <xdr:cNvPr id="1279" name="TextBox 3">
          <a:extLst>
            <a:ext uri="{FF2B5EF4-FFF2-40B4-BE49-F238E27FC236}">
              <a16:creationId xmlns:a16="http://schemas.microsoft.com/office/drawing/2014/main" id="{C528D4F0-AE3F-487E-8565-C35B8EF3C076}"/>
            </a:ext>
          </a:extLst>
        </xdr:cNvPr>
        <xdr:cNvSpPr txBox="1">
          <a:spLocks noChangeArrowheads="1"/>
        </xdr:cNvSpPr>
      </xdr:nvSpPr>
      <xdr:spPr bwMode="auto">
        <a:xfrm>
          <a:off x="2438400" y="532447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44086"/>
    <xdr:sp macro="" textlink="">
      <xdr:nvSpPr>
        <xdr:cNvPr id="1280" name="TextBox 3">
          <a:extLst>
            <a:ext uri="{FF2B5EF4-FFF2-40B4-BE49-F238E27FC236}">
              <a16:creationId xmlns:a16="http://schemas.microsoft.com/office/drawing/2014/main" id="{F9C66649-348A-4F70-9479-0F237762B945}"/>
            </a:ext>
          </a:extLst>
        </xdr:cNvPr>
        <xdr:cNvSpPr txBox="1">
          <a:spLocks noChangeArrowheads="1"/>
        </xdr:cNvSpPr>
      </xdr:nvSpPr>
      <xdr:spPr bwMode="auto">
        <a:xfrm>
          <a:off x="2438400" y="532447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32133"/>
    <xdr:sp macro="" textlink="">
      <xdr:nvSpPr>
        <xdr:cNvPr id="1281" name="TextBox 3">
          <a:extLst>
            <a:ext uri="{FF2B5EF4-FFF2-40B4-BE49-F238E27FC236}">
              <a16:creationId xmlns:a16="http://schemas.microsoft.com/office/drawing/2014/main" id="{A58FA967-18FA-463A-85DA-F120F2CE2F60}"/>
            </a:ext>
          </a:extLst>
        </xdr:cNvPr>
        <xdr:cNvSpPr txBox="1">
          <a:spLocks noChangeArrowheads="1"/>
        </xdr:cNvSpPr>
      </xdr:nvSpPr>
      <xdr:spPr bwMode="auto">
        <a:xfrm>
          <a:off x="2438400" y="532447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3083"/>
    <xdr:sp macro="" textlink="">
      <xdr:nvSpPr>
        <xdr:cNvPr id="1282" name="TextBox 3">
          <a:extLst>
            <a:ext uri="{FF2B5EF4-FFF2-40B4-BE49-F238E27FC236}">
              <a16:creationId xmlns:a16="http://schemas.microsoft.com/office/drawing/2014/main" id="{00B7C0FE-9773-4D90-AC00-2D2F75439AFA}"/>
            </a:ext>
          </a:extLst>
        </xdr:cNvPr>
        <xdr:cNvSpPr txBox="1">
          <a:spLocks noChangeArrowheads="1"/>
        </xdr:cNvSpPr>
      </xdr:nvSpPr>
      <xdr:spPr bwMode="auto">
        <a:xfrm>
          <a:off x="2438400" y="532447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83" name="TextBox 3">
          <a:extLst>
            <a:ext uri="{FF2B5EF4-FFF2-40B4-BE49-F238E27FC236}">
              <a16:creationId xmlns:a16="http://schemas.microsoft.com/office/drawing/2014/main" id="{F80C8733-9967-436C-A46F-1FB42EFAA27D}"/>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13083"/>
    <xdr:sp macro="" textlink="">
      <xdr:nvSpPr>
        <xdr:cNvPr id="1284" name="TextBox 3">
          <a:extLst>
            <a:ext uri="{FF2B5EF4-FFF2-40B4-BE49-F238E27FC236}">
              <a16:creationId xmlns:a16="http://schemas.microsoft.com/office/drawing/2014/main" id="{8A8DAB38-C08F-4CC0-92FD-2018A2E7A15D}"/>
            </a:ext>
          </a:extLst>
        </xdr:cNvPr>
        <xdr:cNvSpPr txBox="1">
          <a:spLocks noChangeArrowheads="1"/>
        </xdr:cNvSpPr>
      </xdr:nvSpPr>
      <xdr:spPr bwMode="auto">
        <a:xfrm>
          <a:off x="2438400" y="532447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85" name="TextBox 3">
          <a:extLst>
            <a:ext uri="{FF2B5EF4-FFF2-40B4-BE49-F238E27FC236}">
              <a16:creationId xmlns:a16="http://schemas.microsoft.com/office/drawing/2014/main" id="{703A0AFB-8EF0-4FA6-8C10-35E7B85ECF92}"/>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22608"/>
    <xdr:sp macro="" textlink="">
      <xdr:nvSpPr>
        <xdr:cNvPr id="1286" name="TextBox 3">
          <a:extLst>
            <a:ext uri="{FF2B5EF4-FFF2-40B4-BE49-F238E27FC236}">
              <a16:creationId xmlns:a16="http://schemas.microsoft.com/office/drawing/2014/main" id="{5B40A133-A0F4-405B-9559-466AC1D34247}"/>
            </a:ext>
          </a:extLst>
        </xdr:cNvPr>
        <xdr:cNvSpPr txBox="1">
          <a:spLocks noChangeArrowheads="1"/>
        </xdr:cNvSpPr>
      </xdr:nvSpPr>
      <xdr:spPr bwMode="auto">
        <a:xfrm>
          <a:off x="2438400" y="532447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287" name="TextBox 3">
          <a:extLst>
            <a:ext uri="{FF2B5EF4-FFF2-40B4-BE49-F238E27FC236}">
              <a16:creationId xmlns:a16="http://schemas.microsoft.com/office/drawing/2014/main" id="{1028482E-7B39-4CCC-B2BD-A0D21084FE1A}"/>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288" name="TextBox 3">
          <a:extLst>
            <a:ext uri="{FF2B5EF4-FFF2-40B4-BE49-F238E27FC236}">
              <a16:creationId xmlns:a16="http://schemas.microsoft.com/office/drawing/2014/main" id="{7846957E-E12A-4283-A1B3-4720292E7003}"/>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89" name="TextBox 3">
          <a:extLst>
            <a:ext uri="{FF2B5EF4-FFF2-40B4-BE49-F238E27FC236}">
              <a16:creationId xmlns:a16="http://schemas.microsoft.com/office/drawing/2014/main" id="{25726BDA-039C-45D5-B70F-8B9C47BCCD14}"/>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3611"/>
    <xdr:sp macro="" textlink="">
      <xdr:nvSpPr>
        <xdr:cNvPr id="1290" name="TextBox 3">
          <a:extLst>
            <a:ext uri="{FF2B5EF4-FFF2-40B4-BE49-F238E27FC236}">
              <a16:creationId xmlns:a16="http://schemas.microsoft.com/office/drawing/2014/main" id="{251638A7-3F40-40A4-BDAF-853F1F625C98}"/>
            </a:ext>
          </a:extLst>
        </xdr:cNvPr>
        <xdr:cNvSpPr txBox="1">
          <a:spLocks noChangeArrowheads="1"/>
        </xdr:cNvSpPr>
      </xdr:nvSpPr>
      <xdr:spPr bwMode="auto">
        <a:xfrm>
          <a:off x="2438400" y="532447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19</xdr:row>
      <xdr:rowOff>0</xdr:rowOff>
    </xdr:from>
    <xdr:ext cx="0" cy="356786"/>
    <xdr:sp macro="" textlink="">
      <xdr:nvSpPr>
        <xdr:cNvPr id="1291" name="TextBox 3">
          <a:extLst>
            <a:ext uri="{FF2B5EF4-FFF2-40B4-BE49-F238E27FC236}">
              <a16:creationId xmlns:a16="http://schemas.microsoft.com/office/drawing/2014/main" id="{36536F55-68CC-4616-8CCC-986D974BAE40}"/>
            </a:ext>
          </a:extLst>
        </xdr:cNvPr>
        <xdr:cNvSpPr txBox="1">
          <a:spLocks noChangeArrowheads="1"/>
        </xdr:cNvSpPr>
      </xdr:nvSpPr>
      <xdr:spPr bwMode="auto">
        <a:xfrm>
          <a:off x="2438400" y="532447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292" name="TextBox 3">
          <a:extLst>
            <a:ext uri="{FF2B5EF4-FFF2-40B4-BE49-F238E27FC236}">
              <a16:creationId xmlns:a16="http://schemas.microsoft.com/office/drawing/2014/main" id="{21153454-E061-4AFC-9359-799B5E683794}"/>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293" name="TextBox 3">
          <a:extLst>
            <a:ext uri="{FF2B5EF4-FFF2-40B4-BE49-F238E27FC236}">
              <a16:creationId xmlns:a16="http://schemas.microsoft.com/office/drawing/2014/main" id="{A5048030-CCAE-4D2D-8856-1B8D00BA8069}"/>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294" name="TextBox 3">
          <a:extLst>
            <a:ext uri="{FF2B5EF4-FFF2-40B4-BE49-F238E27FC236}">
              <a16:creationId xmlns:a16="http://schemas.microsoft.com/office/drawing/2014/main" id="{195C004A-58DF-4FBC-8A05-5836795D2FF6}"/>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295" name="TextBox 3">
          <a:extLst>
            <a:ext uri="{FF2B5EF4-FFF2-40B4-BE49-F238E27FC236}">
              <a16:creationId xmlns:a16="http://schemas.microsoft.com/office/drawing/2014/main" id="{EEDB96CA-C479-461A-A239-00E0F179B4D0}"/>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296" name="TextBox 3">
          <a:extLst>
            <a:ext uri="{FF2B5EF4-FFF2-40B4-BE49-F238E27FC236}">
              <a16:creationId xmlns:a16="http://schemas.microsoft.com/office/drawing/2014/main" id="{5485CE07-1D50-455B-80B4-B6878E97FEAF}"/>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297" name="TextBox 3">
          <a:extLst>
            <a:ext uri="{FF2B5EF4-FFF2-40B4-BE49-F238E27FC236}">
              <a16:creationId xmlns:a16="http://schemas.microsoft.com/office/drawing/2014/main" id="{E46838AE-CC5F-48EE-ADF9-215254629898}"/>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298" name="TextBox 3">
          <a:extLst>
            <a:ext uri="{FF2B5EF4-FFF2-40B4-BE49-F238E27FC236}">
              <a16:creationId xmlns:a16="http://schemas.microsoft.com/office/drawing/2014/main" id="{1E314A50-F94E-4F01-9613-DFA4BEA6BB20}"/>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299" name="TextBox 3">
          <a:extLst>
            <a:ext uri="{FF2B5EF4-FFF2-40B4-BE49-F238E27FC236}">
              <a16:creationId xmlns:a16="http://schemas.microsoft.com/office/drawing/2014/main" id="{84BC265C-AA16-4111-B261-A3BB57A927EA}"/>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5308"/>
    <xdr:sp macro="" textlink="">
      <xdr:nvSpPr>
        <xdr:cNvPr id="1300" name="TextBox 3">
          <a:extLst>
            <a:ext uri="{FF2B5EF4-FFF2-40B4-BE49-F238E27FC236}">
              <a16:creationId xmlns:a16="http://schemas.microsoft.com/office/drawing/2014/main" id="{E8955E9A-2CE3-472B-BFE0-17C3FA6F7E8C}"/>
            </a:ext>
          </a:extLst>
        </xdr:cNvPr>
        <xdr:cNvSpPr txBox="1">
          <a:spLocks noChangeArrowheads="1"/>
        </xdr:cNvSpPr>
      </xdr:nvSpPr>
      <xdr:spPr bwMode="auto">
        <a:xfrm>
          <a:off x="2438400" y="4695825"/>
          <a:ext cx="0" cy="33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4086"/>
    <xdr:sp macro="" textlink="">
      <xdr:nvSpPr>
        <xdr:cNvPr id="1301" name="TextBox 3">
          <a:extLst>
            <a:ext uri="{FF2B5EF4-FFF2-40B4-BE49-F238E27FC236}">
              <a16:creationId xmlns:a16="http://schemas.microsoft.com/office/drawing/2014/main" id="{981B14FD-9B12-4A25-88EF-5A60A5AFCEF4}"/>
            </a:ext>
          </a:extLst>
        </xdr:cNvPr>
        <xdr:cNvSpPr txBox="1">
          <a:spLocks noChangeArrowheads="1"/>
        </xdr:cNvSpPr>
      </xdr:nvSpPr>
      <xdr:spPr bwMode="auto">
        <a:xfrm>
          <a:off x="2438400" y="469582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5308"/>
    <xdr:sp macro="" textlink="">
      <xdr:nvSpPr>
        <xdr:cNvPr id="1302" name="TextBox 3">
          <a:extLst>
            <a:ext uri="{FF2B5EF4-FFF2-40B4-BE49-F238E27FC236}">
              <a16:creationId xmlns:a16="http://schemas.microsoft.com/office/drawing/2014/main" id="{9AE46D33-2579-4E06-8B38-A163995F915A}"/>
            </a:ext>
          </a:extLst>
        </xdr:cNvPr>
        <xdr:cNvSpPr txBox="1">
          <a:spLocks noChangeArrowheads="1"/>
        </xdr:cNvSpPr>
      </xdr:nvSpPr>
      <xdr:spPr bwMode="auto">
        <a:xfrm>
          <a:off x="2438400" y="4695825"/>
          <a:ext cx="0" cy="33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4086"/>
    <xdr:sp macro="" textlink="">
      <xdr:nvSpPr>
        <xdr:cNvPr id="1303" name="TextBox 3">
          <a:extLst>
            <a:ext uri="{FF2B5EF4-FFF2-40B4-BE49-F238E27FC236}">
              <a16:creationId xmlns:a16="http://schemas.microsoft.com/office/drawing/2014/main" id="{CEF3DED2-2F38-4D9A-9C43-49DF020D0A02}"/>
            </a:ext>
          </a:extLst>
        </xdr:cNvPr>
        <xdr:cNvSpPr txBox="1">
          <a:spLocks noChangeArrowheads="1"/>
        </xdr:cNvSpPr>
      </xdr:nvSpPr>
      <xdr:spPr bwMode="auto">
        <a:xfrm>
          <a:off x="2438400" y="469582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304" name="TextBox 3">
          <a:extLst>
            <a:ext uri="{FF2B5EF4-FFF2-40B4-BE49-F238E27FC236}">
              <a16:creationId xmlns:a16="http://schemas.microsoft.com/office/drawing/2014/main" id="{10953589-F12F-4A97-8F8C-305AAE69F55B}"/>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305" name="TextBox 3">
          <a:extLst>
            <a:ext uri="{FF2B5EF4-FFF2-40B4-BE49-F238E27FC236}">
              <a16:creationId xmlns:a16="http://schemas.microsoft.com/office/drawing/2014/main" id="{EDA5831A-57AD-4FAE-9B2F-78754E20191B}"/>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4086"/>
    <xdr:sp macro="" textlink="">
      <xdr:nvSpPr>
        <xdr:cNvPr id="1306" name="TextBox 3">
          <a:extLst>
            <a:ext uri="{FF2B5EF4-FFF2-40B4-BE49-F238E27FC236}">
              <a16:creationId xmlns:a16="http://schemas.microsoft.com/office/drawing/2014/main" id="{42EE720F-6853-4532-B5C4-EBB7E3F54E89}"/>
            </a:ext>
          </a:extLst>
        </xdr:cNvPr>
        <xdr:cNvSpPr txBox="1">
          <a:spLocks noChangeArrowheads="1"/>
        </xdr:cNvSpPr>
      </xdr:nvSpPr>
      <xdr:spPr bwMode="auto">
        <a:xfrm>
          <a:off x="2438400" y="469582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307" name="TextBox 3">
          <a:extLst>
            <a:ext uri="{FF2B5EF4-FFF2-40B4-BE49-F238E27FC236}">
              <a16:creationId xmlns:a16="http://schemas.microsoft.com/office/drawing/2014/main" id="{BCED4924-84E5-4AE2-BFB3-7F6456E5E0BA}"/>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4086"/>
    <xdr:sp macro="" textlink="">
      <xdr:nvSpPr>
        <xdr:cNvPr id="1308" name="TextBox 3">
          <a:extLst>
            <a:ext uri="{FF2B5EF4-FFF2-40B4-BE49-F238E27FC236}">
              <a16:creationId xmlns:a16="http://schemas.microsoft.com/office/drawing/2014/main" id="{04C357BA-0503-4637-AF75-EE4265CA602D}"/>
            </a:ext>
          </a:extLst>
        </xdr:cNvPr>
        <xdr:cNvSpPr txBox="1">
          <a:spLocks noChangeArrowheads="1"/>
        </xdr:cNvSpPr>
      </xdr:nvSpPr>
      <xdr:spPr bwMode="auto">
        <a:xfrm>
          <a:off x="2438400" y="469582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309" name="TextBox 3">
          <a:extLst>
            <a:ext uri="{FF2B5EF4-FFF2-40B4-BE49-F238E27FC236}">
              <a16:creationId xmlns:a16="http://schemas.microsoft.com/office/drawing/2014/main" id="{B538A013-F526-488C-89A4-97625CC7A5AA}"/>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7261"/>
    <xdr:sp macro="" textlink="">
      <xdr:nvSpPr>
        <xdr:cNvPr id="1310" name="TextBox 3">
          <a:extLst>
            <a:ext uri="{FF2B5EF4-FFF2-40B4-BE49-F238E27FC236}">
              <a16:creationId xmlns:a16="http://schemas.microsoft.com/office/drawing/2014/main" id="{79247105-DBF0-40D5-BA16-BB77ED6E4BCA}"/>
            </a:ext>
          </a:extLst>
        </xdr:cNvPr>
        <xdr:cNvSpPr txBox="1">
          <a:spLocks noChangeArrowheads="1"/>
        </xdr:cNvSpPr>
      </xdr:nvSpPr>
      <xdr:spPr bwMode="auto">
        <a:xfrm>
          <a:off x="2438400" y="469582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311" name="TextBox 3">
          <a:extLst>
            <a:ext uri="{FF2B5EF4-FFF2-40B4-BE49-F238E27FC236}">
              <a16:creationId xmlns:a16="http://schemas.microsoft.com/office/drawing/2014/main" id="{2BFA9D50-1C66-4768-91B4-1BD8C2E1419F}"/>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7261"/>
    <xdr:sp macro="" textlink="">
      <xdr:nvSpPr>
        <xdr:cNvPr id="1312" name="TextBox 3">
          <a:extLst>
            <a:ext uri="{FF2B5EF4-FFF2-40B4-BE49-F238E27FC236}">
              <a16:creationId xmlns:a16="http://schemas.microsoft.com/office/drawing/2014/main" id="{697B0F74-82B0-4AC6-BB17-8FA0F9E4FD8C}"/>
            </a:ext>
          </a:extLst>
        </xdr:cNvPr>
        <xdr:cNvSpPr txBox="1">
          <a:spLocks noChangeArrowheads="1"/>
        </xdr:cNvSpPr>
      </xdr:nvSpPr>
      <xdr:spPr bwMode="auto">
        <a:xfrm>
          <a:off x="2438400" y="469582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313" name="TextBox 3">
          <a:extLst>
            <a:ext uri="{FF2B5EF4-FFF2-40B4-BE49-F238E27FC236}">
              <a16:creationId xmlns:a16="http://schemas.microsoft.com/office/drawing/2014/main" id="{7DF5D797-F9DE-4355-9BFB-746725A51BE8}"/>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7261"/>
    <xdr:sp macro="" textlink="">
      <xdr:nvSpPr>
        <xdr:cNvPr id="1314" name="TextBox 3">
          <a:extLst>
            <a:ext uri="{FF2B5EF4-FFF2-40B4-BE49-F238E27FC236}">
              <a16:creationId xmlns:a16="http://schemas.microsoft.com/office/drawing/2014/main" id="{2AB0836C-5AA7-4055-9012-C3422F2F9D57}"/>
            </a:ext>
          </a:extLst>
        </xdr:cNvPr>
        <xdr:cNvSpPr txBox="1">
          <a:spLocks noChangeArrowheads="1"/>
        </xdr:cNvSpPr>
      </xdr:nvSpPr>
      <xdr:spPr bwMode="auto">
        <a:xfrm>
          <a:off x="2438400" y="469582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315" name="TextBox 3">
          <a:extLst>
            <a:ext uri="{FF2B5EF4-FFF2-40B4-BE49-F238E27FC236}">
              <a16:creationId xmlns:a16="http://schemas.microsoft.com/office/drawing/2014/main" id="{845093D5-DB77-49DE-8AC2-975F466984FC}"/>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316" name="TextBox 3">
          <a:extLst>
            <a:ext uri="{FF2B5EF4-FFF2-40B4-BE49-F238E27FC236}">
              <a16:creationId xmlns:a16="http://schemas.microsoft.com/office/drawing/2014/main" id="{7D960E21-F690-44E5-82C5-7FFE4F288FD7}"/>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317" name="TextBox 3">
          <a:extLst>
            <a:ext uri="{FF2B5EF4-FFF2-40B4-BE49-F238E27FC236}">
              <a16:creationId xmlns:a16="http://schemas.microsoft.com/office/drawing/2014/main" id="{63A7927A-A13F-402B-A9FB-B5C9311A323F}"/>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318" name="TextBox 3">
          <a:extLst>
            <a:ext uri="{FF2B5EF4-FFF2-40B4-BE49-F238E27FC236}">
              <a16:creationId xmlns:a16="http://schemas.microsoft.com/office/drawing/2014/main" id="{366FBAD7-778F-4D46-A82A-5B5604516715}"/>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319" name="TextBox 3">
          <a:extLst>
            <a:ext uri="{FF2B5EF4-FFF2-40B4-BE49-F238E27FC236}">
              <a16:creationId xmlns:a16="http://schemas.microsoft.com/office/drawing/2014/main" id="{52DC523A-992C-44D7-9C5C-0DDD799A4545}"/>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320" name="TextBox 3">
          <a:extLst>
            <a:ext uri="{FF2B5EF4-FFF2-40B4-BE49-F238E27FC236}">
              <a16:creationId xmlns:a16="http://schemas.microsoft.com/office/drawing/2014/main" id="{22FC0583-8E08-4D40-99F0-05F8678759E3}"/>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321" name="TextBox 3">
          <a:extLst>
            <a:ext uri="{FF2B5EF4-FFF2-40B4-BE49-F238E27FC236}">
              <a16:creationId xmlns:a16="http://schemas.microsoft.com/office/drawing/2014/main" id="{8A95B9E9-3471-466F-B2DD-9351CC1911C1}"/>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322" name="TextBox 3">
          <a:extLst>
            <a:ext uri="{FF2B5EF4-FFF2-40B4-BE49-F238E27FC236}">
              <a16:creationId xmlns:a16="http://schemas.microsoft.com/office/drawing/2014/main" id="{B67DAE44-095F-462D-BDD3-ED4EA2AD6BDB}"/>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323" name="TextBox 3">
          <a:extLst>
            <a:ext uri="{FF2B5EF4-FFF2-40B4-BE49-F238E27FC236}">
              <a16:creationId xmlns:a16="http://schemas.microsoft.com/office/drawing/2014/main" id="{FD167CB5-43EC-42B6-A63F-08BD3DE4E48F}"/>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324" name="TextBox 3">
          <a:extLst>
            <a:ext uri="{FF2B5EF4-FFF2-40B4-BE49-F238E27FC236}">
              <a16:creationId xmlns:a16="http://schemas.microsoft.com/office/drawing/2014/main" id="{F72D7FE2-6CB8-47AA-A36C-AE28C814ACDF}"/>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25" name="Text Box 22">
          <a:extLst>
            <a:ext uri="{FF2B5EF4-FFF2-40B4-BE49-F238E27FC236}">
              <a16:creationId xmlns:a16="http://schemas.microsoft.com/office/drawing/2014/main" id="{2EDCE368-05D6-4A9A-A1FC-3CEE4393653A}"/>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26" name="Text Box 23">
          <a:extLst>
            <a:ext uri="{FF2B5EF4-FFF2-40B4-BE49-F238E27FC236}">
              <a16:creationId xmlns:a16="http://schemas.microsoft.com/office/drawing/2014/main" id="{E0084514-E69E-4705-9347-7DC3809A8971}"/>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27" name="Text Box 24">
          <a:extLst>
            <a:ext uri="{FF2B5EF4-FFF2-40B4-BE49-F238E27FC236}">
              <a16:creationId xmlns:a16="http://schemas.microsoft.com/office/drawing/2014/main" id="{23B1DCB1-75D6-48BB-B3F6-22C93DD84EF1}"/>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28" name="Text Box 25">
          <a:extLst>
            <a:ext uri="{FF2B5EF4-FFF2-40B4-BE49-F238E27FC236}">
              <a16:creationId xmlns:a16="http://schemas.microsoft.com/office/drawing/2014/main" id="{0D095C42-24C6-49C5-9612-86AF7A8A78E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29" name="Text Box 26">
          <a:extLst>
            <a:ext uri="{FF2B5EF4-FFF2-40B4-BE49-F238E27FC236}">
              <a16:creationId xmlns:a16="http://schemas.microsoft.com/office/drawing/2014/main" id="{D7B8CE4F-BAB3-40AC-A255-8FE5EEFCA0A8}"/>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30" name="Text Box 27">
          <a:extLst>
            <a:ext uri="{FF2B5EF4-FFF2-40B4-BE49-F238E27FC236}">
              <a16:creationId xmlns:a16="http://schemas.microsoft.com/office/drawing/2014/main" id="{9A6EF62B-231A-4CA1-AA9E-87130715BAC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31" name="Text Box 28">
          <a:extLst>
            <a:ext uri="{FF2B5EF4-FFF2-40B4-BE49-F238E27FC236}">
              <a16:creationId xmlns:a16="http://schemas.microsoft.com/office/drawing/2014/main" id="{E49536B6-EE7A-4093-95DB-4914B44CBAE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32" name="Text Box 29">
          <a:extLst>
            <a:ext uri="{FF2B5EF4-FFF2-40B4-BE49-F238E27FC236}">
              <a16:creationId xmlns:a16="http://schemas.microsoft.com/office/drawing/2014/main" id="{FAF60D14-A52D-4167-B39A-9259310F6579}"/>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33" name="Text Box 14">
          <a:extLst>
            <a:ext uri="{FF2B5EF4-FFF2-40B4-BE49-F238E27FC236}">
              <a16:creationId xmlns:a16="http://schemas.microsoft.com/office/drawing/2014/main" id="{6E17E11D-58BD-4A4B-BEC2-492FBBBE13F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34" name="Text Box 15">
          <a:extLst>
            <a:ext uri="{FF2B5EF4-FFF2-40B4-BE49-F238E27FC236}">
              <a16:creationId xmlns:a16="http://schemas.microsoft.com/office/drawing/2014/main" id="{35410531-8BB0-4ED5-B1A7-A7C3A634E7B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35" name="Text Box 16">
          <a:extLst>
            <a:ext uri="{FF2B5EF4-FFF2-40B4-BE49-F238E27FC236}">
              <a16:creationId xmlns:a16="http://schemas.microsoft.com/office/drawing/2014/main" id="{AB3532C0-BA86-40CF-BF0A-F843A06E4F9A}"/>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36" name="Text Box 17">
          <a:extLst>
            <a:ext uri="{FF2B5EF4-FFF2-40B4-BE49-F238E27FC236}">
              <a16:creationId xmlns:a16="http://schemas.microsoft.com/office/drawing/2014/main" id="{275B68DF-BBA7-4252-9D98-8140FF744F2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37" name="Text Box 18">
          <a:extLst>
            <a:ext uri="{FF2B5EF4-FFF2-40B4-BE49-F238E27FC236}">
              <a16:creationId xmlns:a16="http://schemas.microsoft.com/office/drawing/2014/main" id="{0AE02D0B-1F67-4004-8998-42E0C45BE4A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38" name="Text Box 19">
          <a:extLst>
            <a:ext uri="{FF2B5EF4-FFF2-40B4-BE49-F238E27FC236}">
              <a16:creationId xmlns:a16="http://schemas.microsoft.com/office/drawing/2014/main" id="{6AFC9146-CC81-4709-9B12-6B9E55F5CE1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39" name="Text Box 20">
          <a:extLst>
            <a:ext uri="{FF2B5EF4-FFF2-40B4-BE49-F238E27FC236}">
              <a16:creationId xmlns:a16="http://schemas.microsoft.com/office/drawing/2014/main" id="{9C8D9121-C6A9-437A-878E-952B960437D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40" name="Text Box 21">
          <a:extLst>
            <a:ext uri="{FF2B5EF4-FFF2-40B4-BE49-F238E27FC236}">
              <a16:creationId xmlns:a16="http://schemas.microsoft.com/office/drawing/2014/main" id="{01724383-7470-4B25-8B0A-A1C1189A8DE1}"/>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41" name="Text Box 14">
          <a:extLst>
            <a:ext uri="{FF2B5EF4-FFF2-40B4-BE49-F238E27FC236}">
              <a16:creationId xmlns:a16="http://schemas.microsoft.com/office/drawing/2014/main" id="{A3938789-56AD-4137-889A-73B88C159B1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42" name="Text Box 15">
          <a:extLst>
            <a:ext uri="{FF2B5EF4-FFF2-40B4-BE49-F238E27FC236}">
              <a16:creationId xmlns:a16="http://schemas.microsoft.com/office/drawing/2014/main" id="{994363DD-D306-4F54-AC14-378EDBF99BA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43" name="Text Box 16">
          <a:extLst>
            <a:ext uri="{FF2B5EF4-FFF2-40B4-BE49-F238E27FC236}">
              <a16:creationId xmlns:a16="http://schemas.microsoft.com/office/drawing/2014/main" id="{D7DC3AE4-4BC0-449F-B08C-95533980F68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44" name="Text Box 17">
          <a:extLst>
            <a:ext uri="{FF2B5EF4-FFF2-40B4-BE49-F238E27FC236}">
              <a16:creationId xmlns:a16="http://schemas.microsoft.com/office/drawing/2014/main" id="{CBEAAF2F-1E7D-4CFD-B3C1-4EAA9D11050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45" name="Text Box 18">
          <a:extLst>
            <a:ext uri="{FF2B5EF4-FFF2-40B4-BE49-F238E27FC236}">
              <a16:creationId xmlns:a16="http://schemas.microsoft.com/office/drawing/2014/main" id="{6330F3FF-BF16-4409-9986-D49DF84AF56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46" name="Text Box 19">
          <a:extLst>
            <a:ext uri="{FF2B5EF4-FFF2-40B4-BE49-F238E27FC236}">
              <a16:creationId xmlns:a16="http://schemas.microsoft.com/office/drawing/2014/main" id="{EA93D537-1CE7-4D69-8C48-2B7C7C99CFC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47" name="Text Box 20">
          <a:extLst>
            <a:ext uri="{FF2B5EF4-FFF2-40B4-BE49-F238E27FC236}">
              <a16:creationId xmlns:a16="http://schemas.microsoft.com/office/drawing/2014/main" id="{AD60A9F2-0F1B-4F8D-BC3B-6FD3A30B801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48" name="Text Box 21">
          <a:extLst>
            <a:ext uri="{FF2B5EF4-FFF2-40B4-BE49-F238E27FC236}">
              <a16:creationId xmlns:a16="http://schemas.microsoft.com/office/drawing/2014/main" id="{5EE4A6A0-57B3-4F48-A20D-4CFA0AB7946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49" name="Text Box 22">
          <a:extLst>
            <a:ext uri="{FF2B5EF4-FFF2-40B4-BE49-F238E27FC236}">
              <a16:creationId xmlns:a16="http://schemas.microsoft.com/office/drawing/2014/main" id="{A90A10B3-DEB6-4D7F-A050-0827CF83815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50" name="Text Box 23">
          <a:extLst>
            <a:ext uri="{FF2B5EF4-FFF2-40B4-BE49-F238E27FC236}">
              <a16:creationId xmlns:a16="http://schemas.microsoft.com/office/drawing/2014/main" id="{A51E51D9-A9CA-4F07-A426-23882E11B62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51" name="Text Box 24">
          <a:extLst>
            <a:ext uri="{FF2B5EF4-FFF2-40B4-BE49-F238E27FC236}">
              <a16:creationId xmlns:a16="http://schemas.microsoft.com/office/drawing/2014/main" id="{23079069-5767-4A38-9932-FBF80CBA3B8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52" name="Text Box 25">
          <a:extLst>
            <a:ext uri="{FF2B5EF4-FFF2-40B4-BE49-F238E27FC236}">
              <a16:creationId xmlns:a16="http://schemas.microsoft.com/office/drawing/2014/main" id="{65CE5CC7-61B9-4529-8826-D2792BF9FE8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53" name="Text Box 26">
          <a:extLst>
            <a:ext uri="{FF2B5EF4-FFF2-40B4-BE49-F238E27FC236}">
              <a16:creationId xmlns:a16="http://schemas.microsoft.com/office/drawing/2014/main" id="{DFE9902F-DEF3-49A7-A0CF-518E92ADBC11}"/>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54" name="Text Box 27">
          <a:extLst>
            <a:ext uri="{FF2B5EF4-FFF2-40B4-BE49-F238E27FC236}">
              <a16:creationId xmlns:a16="http://schemas.microsoft.com/office/drawing/2014/main" id="{1129998E-E4F4-4D73-924B-D4574D61B64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55" name="Text Box 28">
          <a:extLst>
            <a:ext uri="{FF2B5EF4-FFF2-40B4-BE49-F238E27FC236}">
              <a16:creationId xmlns:a16="http://schemas.microsoft.com/office/drawing/2014/main" id="{63AE73E4-E89E-4199-A496-00D4B93704B9}"/>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56" name="Text Box 29">
          <a:extLst>
            <a:ext uri="{FF2B5EF4-FFF2-40B4-BE49-F238E27FC236}">
              <a16:creationId xmlns:a16="http://schemas.microsoft.com/office/drawing/2014/main" id="{F39456B9-19A4-4820-A245-AD56B0EE84C8}"/>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57" name="Text Box 14">
          <a:extLst>
            <a:ext uri="{FF2B5EF4-FFF2-40B4-BE49-F238E27FC236}">
              <a16:creationId xmlns:a16="http://schemas.microsoft.com/office/drawing/2014/main" id="{C3E21A02-4613-41C3-B250-B650F400B29D}"/>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58" name="Text Box 15">
          <a:extLst>
            <a:ext uri="{FF2B5EF4-FFF2-40B4-BE49-F238E27FC236}">
              <a16:creationId xmlns:a16="http://schemas.microsoft.com/office/drawing/2014/main" id="{D7F99DFB-8B3C-4045-B971-6CF22FC3E0D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59" name="Text Box 16">
          <a:extLst>
            <a:ext uri="{FF2B5EF4-FFF2-40B4-BE49-F238E27FC236}">
              <a16:creationId xmlns:a16="http://schemas.microsoft.com/office/drawing/2014/main" id="{DA1BC65C-ECDA-4459-A063-F4C96937A94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60" name="Text Box 17">
          <a:extLst>
            <a:ext uri="{FF2B5EF4-FFF2-40B4-BE49-F238E27FC236}">
              <a16:creationId xmlns:a16="http://schemas.microsoft.com/office/drawing/2014/main" id="{382DC79A-7210-4C81-BB52-83B9BD2643B8}"/>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61" name="Text Box 18">
          <a:extLst>
            <a:ext uri="{FF2B5EF4-FFF2-40B4-BE49-F238E27FC236}">
              <a16:creationId xmlns:a16="http://schemas.microsoft.com/office/drawing/2014/main" id="{5943B168-65DF-4937-9722-D170224719F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62" name="Text Box 19">
          <a:extLst>
            <a:ext uri="{FF2B5EF4-FFF2-40B4-BE49-F238E27FC236}">
              <a16:creationId xmlns:a16="http://schemas.microsoft.com/office/drawing/2014/main" id="{BBCAD8A1-679C-45CC-B23E-4260BAC6A998}"/>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63" name="Text Box 20">
          <a:extLst>
            <a:ext uri="{FF2B5EF4-FFF2-40B4-BE49-F238E27FC236}">
              <a16:creationId xmlns:a16="http://schemas.microsoft.com/office/drawing/2014/main" id="{DA20B923-D091-46AE-9567-080ED08620F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64" name="Text Box 21">
          <a:extLst>
            <a:ext uri="{FF2B5EF4-FFF2-40B4-BE49-F238E27FC236}">
              <a16:creationId xmlns:a16="http://schemas.microsoft.com/office/drawing/2014/main" id="{B736B178-5245-4D7C-B1D3-8650A064565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65" name="Text Box 14">
          <a:extLst>
            <a:ext uri="{FF2B5EF4-FFF2-40B4-BE49-F238E27FC236}">
              <a16:creationId xmlns:a16="http://schemas.microsoft.com/office/drawing/2014/main" id="{C0C36286-44D0-4FE6-B568-E11F69BA315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66" name="Text Box 15">
          <a:extLst>
            <a:ext uri="{FF2B5EF4-FFF2-40B4-BE49-F238E27FC236}">
              <a16:creationId xmlns:a16="http://schemas.microsoft.com/office/drawing/2014/main" id="{C75BAF8E-EB6F-4A56-8115-9F5C43DB8563}"/>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67" name="Text Box 16">
          <a:extLst>
            <a:ext uri="{FF2B5EF4-FFF2-40B4-BE49-F238E27FC236}">
              <a16:creationId xmlns:a16="http://schemas.microsoft.com/office/drawing/2014/main" id="{D1FEE3C8-A91F-4C8A-AEFC-2D516515CC2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68" name="Text Box 17">
          <a:extLst>
            <a:ext uri="{FF2B5EF4-FFF2-40B4-BE49-F238E27FC236}">
              <a16:creationId xmlns:a16="http://schemas.microsoft.com/office/drawing/2014/main" id="{002EE5A4-CBD7-4ABF-90C5-3AA32D857EA3}"/>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69" name="Text Box 18">
          <a:extLst>
            <a:ext uri="{FF2B5EF4-FFF2-40B4-BE49-F238E27FC236}">
              <a16:creationId xmlns:a16="http://schemas.microsoft.com/office/drawing/2014/main" id="{FFD9EA90-05E7-462A-B46A-D227FB43172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70" name="Text Box 19">
          <a:extLst>
            <a:ext uri="{FF2B5EF4-FFF2-40B4-BE49-F238E27FC236}">
              <a16:creationId xmlns:a16="http://schemas.microsoft.com/office/drawing/2014/main" id="{93E59658-013E-47F0-99E5-DF14C51D963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71" name="Text Box 20">
          <a:extLst>
            <a:ext uri="{FF2B5EF4-FFF2-40B4-BE49-F238E27FC236}">
              <a16:creationId xmlns:a16="http://schemas.microsoft.com/office/drawing/2014/main" id="{D8A00E2A-32AA-4D33-ADDD-E7BC4DE8A40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72" name="Text Box 21">
          <a:extLst>
            <a:ext uri="{FF2B5EF4-FFF2-40B4-BE49-F238E27FC236}">
              <a16:creationId xmlns:a16="http://schemas.microsoft.com/office/drawing/2014/main" id="{930ACF93-C88A-48A9-9AFA-A93B7C08264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73" name="Text Box 22">
          <a:extLst>
            <a:ext uri="{FF2B5EF4-FFF2-40B4-BE49-F238E27FC236}">
              <a16:creationId xmlns:a16="http://schemas.microsoft.com/office/drawing/2014/main" id="{27B936D8-ED00-45EF-BA8D-D9C9C4C12B0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74" name="Text Box 23">
          <a:extLst>
            <a:ext uri="{FF2B5EF4-FFF2-40B4-BE49-F238E27FC236}">
              <a16:creationId xmlns:a16="http://schemas.microsoft.com/office/drawing/2014/main" id="{36669BAC-88F1-40CC-A5AF-D07DCC62C3C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75" name="Text Box 24">
          <a:extLst>
            <a:ext uri="{FF2B5EF4-FFF2-40B4-BE49-F238E27FC236}">
              <a16:creationId xmlns:a16="http://schemas.microsoft.com/office/drawing/2014/main" id="{D0E207DC-C96C-4E6F-8C4F-6EB777E7C69D}"/>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76" name="Text Box 25">
          <a:extLst>
            <a:ext uri="{FF2B5EF4-FFF2-40B4-BE49-F238E27FC236}">
              <a16:creationId xmlns:a16="http://schemas.microsoft.com/office/drawing/2014/main" id="{E0457905-C043-4705-80A7-35C31E7928A1}"/>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77" name="Text Box 26">
          <a:extLst>
            <a:ext uri="{FF2B5EF4-FFF2-40B4-BE49-F238E27FC236}">
              <a16:creationId xmlns:a16="http://schemas.microsoft.com/office/drawing/2014/main" id="{E03C95F0-1B32-44A0-AC38-4AC6EB5022EA}"/>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78" name="Text Box 27">
          <a:extLst>
            <a:ext uri="{FF2B5EF4-FFF2-40B4-BE49-F238E27FC236}">
              <a16:creationId xmlns:a16="http://schemas.microsoft.com/office/drawing/2014/main" id="{6BCF3619-E41A-4969-AA91-3ACDC8B87E39}"/>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79" name="Text Box 28">
          <a:extLst>
            <a:ext uri="{FF2B5EF4-FFF2-40B4-BE49-F238E27FC236}">
              <a16:creationId xmlns:a16="http://schemas.microsoft.com/office/drawing/2014/main" id="{DB7A6C9E-D8B5-47DA-94F3-A1D570E0A109}"/>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80" name="Text Box 29">
          <a:extLst>
            <a:ext uri="{FF2B5EF4-FFF2-40B4-BE49-F238E27FC236}">
              <a16:creationId xmlns:a16="http://schemas.microsoft.com/office/drawing/2014/main" id="{10782BEE-2163-4602-8660-6B4CA7D18E7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81" name="Text Box 14">
          <a:extLst>
            <a:ext uri="{FF2B5EF4-FFF2-40B4-BE49-F238E27FC236}">
              <a16:creationId xmlns:a16="http://schemas.microsoft.com/office/drawing/2014/main" id="{526AF4B1-F05F-4532-95A4-77570BDCDBD3}"/>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82" name="Text Box 15">
          <a:extLst>
            <a:ext uri="{FF2B5EF4-FFF2-40B4-BE49-F238E27FC236}">
              <a16:creationId xmlns:a16="http://schemas.microsoft.com/office/drawing/2014/main" id="{F98FCE33-5873-49D3-AD54-4BE0361F9290}"/>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83" name="Text Box 16">
          <a:extLst>
            <a:ext uri="{FF2B5EF4-FFF2-40B4-BE49-F238E27FC236}">
              <a16:creationId xmlns:a16="http://schemas.microsoft.com/office/drawing/2014/main" id="{4F53132E-0BA1-44F3-A20B-C4D33DA3957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84" name="Text Box 17">
          <a:extLst>
            <a:ext uri="{FF2B5EF4-FFF2-40B4-BE49-F238E27FC236}">
              <a16:creationId xmlns:a16="http://schemas.microsoft.com/office/drawing/2014/main" id="{F1D6A7A8-C3C2-4863-B4A3-54816B199FE3}"/>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85" name="Text Box 18">
          <a:extLst>
            <a:ext uri="{FF2B5EF4-FFF2-40B4-BE49-F238E27FC236}">
              <a16:creationId xmlns:a16="http://schemas.microsoft.com/office/drawing/2014/main" id="{4393E204-375E-4CD8-865D-7CB771F8607D}"/>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86" name="Text Box 19">
          <a:extLst>
            <a:ext uri="{FF2B5EF4-FFF2-40B4-BE49-F238E27FC236}">
              <a16:creationId xmlns:a16="http://schemas.microsoft.com/office/drawing/2014/main" id="{2A28C7ED-16CE-4DE6-B6EC-EC848EEA3E29}"/>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87" name="Text Box 20">
          <a:extLst>
            <a:ext uri="{FF2B5EF4-FFF2-40B4-BE49-F238E27FC236}">
              <a16:creationId xmlns:a16="http://schemas.microsoft.com/office/drawing/2014/main" id="{BBA5B867-D2E5-4BFA-9E0A-FB8816139ACD}"/>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88" name="Text Box 21">
          <a:extLst>
            <a:ext uri="{FF2B5EF4-FFF2-40B4-BE49-F238E27FC236}">
              <a16:creationId xmlns:a16="http://schemas.microsoft.com/office/drawing/2014/main" id="{D4BE492B-CA74-45CE-B154-31B53EFD170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89" name="Text Box 14">
          <a:extLst>
            <a:ext uri="{FF2B5EF4-FFF2-40B4-BE49-F238E27FC236}">
              <a16:creationId xmlns:a16="http://schemas.microsoft.com/office/drawing/2014/main" id="{6F750148-922E-454D-B780-3B2B49FEF57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90" name="Text Box 15">
          <a:extLst>
            <a:ext uri="{FF2B5EF4-FFF2-40B4-BE49-F238E27FC236}">
              <a16:creationId xmlns:a16="http://schemas.microsoft.com/office/drawing/2014/main" id="{4D528CAF-CDBB-4381-A163-3520EF113E8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91" name="Text Box 16">
          <a:extLst>
            <a:ext uri="{FF2B5EF4-FFF2-40B4-BE49-F238E27FC236}">
              <a16:creationId xmlns:a16="http://schemas.microsoft.com/office/drawing/2014/main" id="{AD4961DA-7A90-4DF6-AABB-9E8749971C38}"/>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92" name="Text Box 17">
          <a:extLst>
            <a:ext uri="{FF2B5EF4-FFF2-40B4-BE49-F238E27FC236}">
              <a16:creationId xmlns:a16="http://schemas.microsoft.com/office/drawing/2014/main" id="{540940A8-BC78-48E1-B5B2-AE939F4DD14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93" name="Text Box 18">
          <a:extLst>
            <a:ext uri="{FF2B5EF4-FFF2-40B4-BE49-F238E27FC236}">
              <a16:creationId xmlns:a16="http://schemas.microsoft.com/office/drawing/2014/main" id="{8999B007-0DC6-44C1-BBFA-198F45088880}"/>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94" name="Text Box 19">
          <a:extLst>
            <a:ext uri="{FF2B5EF4-FFF2-40B4-BE49-F238E27FC236}">
              <a16:creationId xmlns:a16="http://schemas.microsoft.com/office/drawing/2014/main" id="{9A347543-A999-4B53-BD15-5652A25A71A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95" name="Text Box 20">
          <a:extLst>
            <a:ext uri="{FF2B5EF4-FFF2-40B4-BE49-F238E27FC236}">
              <a16:creationId xmlns:a16="http://schemas.microsoft.com/office/drawing/2014/main" id="{135AF12D-6F16-4EFE-ADD6-A39134ADC86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96" name="Text Box 21">
          <a:extLst>
            <a:ext uri="{FF2B5EF4-FFF2-40B4-BE49-F238E27FC236}">
              <a16:creationId xmlns:a16="http://schemas.microsoft.com/office/drawing/2014/main" id="{4ECF513B-221A-48BC-95BD-7CCF7860B2A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397" name="TextBox 3">
          <a:extLst>
            <a:ext uri="{FF2B5EF4-FFF2-40B4-BE49-F238E27FC236}">
              <a16:creationId xmlns:a16="http://schemas.microsoft.com/office/drawing/2014/main" id="{F73994DD-5DBA-47B7-840B-14CE336D15D0}"/>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398" name="TextBox 3">
          <a:extLst>
            <a:ext uri="{FF2B5EF4-FFF2-40B4-BE49-F238E27FC236}">
              <a16:creationId xmlns:a16="http://schemas.microsoft.com/office/drawing/2014/main" id="{A35560BE-70C4-4E98-BC19-FD6538628EE9}"/>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399" name="Text Box 22">
          <a:extLst>
            <a:ext uri="{FF2B5EF4-FFF2-40B4-BE49-F238E27FC236}">
              <a16:creationId xmlns:a16="http://schemas.microsoft.com/office/drawing/2014/main" id="{D23BD92D-92E6-4C92-B22E-7434BD8B50E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00" name="Text Box 23">
          <a:extLst>
            <a:ext uri="{FF2B5EF4-FFF2-40B4-BE49-F238E27FC236}">
              <a16:creationId xmlns:a16="http://schemas.microsoft.com/office/drawing/2014/main" id="{64D0CC3F-EAEC-4597-9374-32179FFAEC41}"/>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01" name="Text Box 24">
          <a:extLst>
            <a:ext uri="{FF2B5EF4-FFF2-40B4-BE49-F238E27FC236}">
              <a16:creationId xmlns:a16="http://schemas.microsoft.com/office/drawing/2014/main" id="{4E88B22B-6F8C-48F0-9088-C191DBAE082D}"/>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02" name="Text Box 25">
          <a:extLst>
            <a:ext uri="{FF2B5EF4-FFF2-40B4-BE49-F238E27FC236}">
              <a16:creationId xmlns:a16="http://schemas.microsoft.com/office/drawing/2014/main" id="{4612283A-2D3C-4546-B54C-19E62505155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03" name="Text Box 26">
          <a:extLst>
            <a:ext uri="{FF2B5EF4-FFF2-40B4-BE49-F238E27FC236}">
              <a16:creationId xmlns:a16="http://schemas.microsoft.com/office/drawing/2014/main" id="{2E23F123-DD85-4E4A-99A0-36A9B98061E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04" name="Text Box 27">
          <a:extLst>
            <a:ext uri="{FF2B5EF4-FFF2-40B4-BE49-F238E27FC236}">
              <a16:creationId xmlns:a16="http://schemas.microsoft.com/office/drawing/2014/main" id="{F3F86BCF-2EF5-4A8E-9541-264CBF0EA660}"/>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05" name="Text Box 28">
          <a:extLst>
            <a:ext uri="{FF2B5EF4-FFF2-40B4-BE49-F238E27FC236}">
              <a16:creationId xmlns:a16="http://schemas.microsoft.com/office/drawing/2014/main" id="{07B2AE63-A0BC-4310-B896-56386215BAF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06" name="Text Box 29">
          <a:extLst>
            <a:ext uri="{FF2B5EF4-FFF2-40B4-BE49-F238E27FC236}">
              <a16:creationId xmlns:a16="http://schemas.microsoft.com/office/drawing/2014/main" id="{7931AE78-70F7-4A66-98C0-4A28135EF463}"/>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07" name="Text Box 14">
          <a:extLst>
            <a:ext uri="{FF2B5EF4-FFF2-40B4-BE49-F238E27FC236}">
              <a16:creationId xmlns:a16="http://schemas.microsoft.com/office/drawing/2014/main" id="{1584BF25-5F26-43B7-A43A-B986E615F943}"/>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08" name="Text Box 15">
          <a:extLst>
            <a:ext uri="{FF2B5EF4-FFF2-40B4-BE49-F238E27FC236}">
              <a16:creationId xmlns:a16="http://schemas.microsoft.com/office/drawing/2014/main" id="{208B9C42-B0A7-471D-AD18-258985A5553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09" name="Text Box 16">
          <a:extLst>
            <a:ext uri="{FF2B5EF4-FFF2-40B4-BE49-F238E27FC236}">
              <a16:creationId xmlns:a16="http://schemas.microsoft.com/office/drawing/2014/main" id="{2F46B75B-8067-4642-8E27-708FCD62CDD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10" name="Text Box 17">
          <a:extLst>
            <a:ext uri="{FF2B5EF4-FFF2-40B4-BE49-F238E27FC236}">
              <a16:creationId xmlns:a16="http://schemas.microsoft.com/office/drawing/2014/main" id="{4D6FBA46-1893-4E9C-90F4-40DC881FD151}"/>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11" name="Text Box 18">
          <a:extLst>
            <a:ext uri="{FF2B5EF4-FFF2-40B4-BE49-F238E27FC236}">
              <a16:creationId xmlns:a16="http://schemas.microsoft.com/office/drawing/2014/main" id="{11ECC2ED-89B3-4650-ADDE-61698603339A}"/>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12" name="Text Box 19">
          <a:extLst>
            <a:ext uri="{FF2B5EF4-FFF2-40B4-BE49-F238E27FC236}">
              <a16:creationId xmlns:a16="http://schemas.microsoft.com/office/drawing/2014/main" id="{45ABD77F-D1A5-4BA3-B229-E646AC88984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13" name="Text Box 20">
          <a:extLst>
            <a:ext uri="{FF2B5EF4-FFF2-40B4-BE49-F238E27FC236}">
              <a16:creationId xmlns:a16="http://schemas.microsoft.com/office/drawing/2014/main" id="{61D2D6BB-0128-493E-86CF-43AA610A373A}"/>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14" name="Text Box 21">
          <a:extLst>
            <a:ext uri="{FF2B5EF4-FFF2-40B4-BE49-F238E27FC236}">
              <a16:creationId xmlns:a16="http://schemas.microsoft.com/office/drawing/2014/main" id="{CE310D6B-A752-40D6-AA35-C12E2354B1E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15" name="Text Box 14">
          <a:extLst>
            <a:ext uri="{FF2B5EF4-FFF2-40B4-BE49-F238E27FC236}">
              <a16:creationId xmlns:a16="http://schemas.microsoft.com/office/drawing/2014/main" id="{F77CFB2F-BC02-41C6-88B3-4973DDAB9A73}"/>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16" name="Text Box 15">
          <a:extLst>
            <a:ext uri="{FF2B5EF4-FFF2-40B4-BE49-F238E27FC236}">
              <a16:creationId xmlns:a16="http://schemas.microsoft.com/office/drawing/2014/main" id="{322B979F-15B2-4F29-B541-559A12F1D6B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17" name="Text Box 16">
          <a:extLst>
            <a:ext uri="{FF2B5EF4-FFF2-40B4-BE49-F238E27FC236}">
              <a16:creationId xmlns:a16="http://schemas.microsoft.com/office/drawing/2014/main" id="{AA457B2A-F6F6-4306-BF76-DA6B24EDFF2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18" name="Text Box 17">
          <a:extLst>
            <a:ext uri="{FF2B5EF4-FFF2-40B4-BE49-F238E27FC236}">
              <a16:creationId xmlns:a16="http://schemas.microsoft.com/office/drawing/2014/main" id="{8FD11AB6-F392-4368-95BC-6F2DAB128D43}"/>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19" name="Text Box 18">
          <a:extLst>
            <a:ext uri="{FF2B5EF4-FFF2-40B4-BE49-F238E27FC236}">
              <a16:creationId xmlns:a16="http://schemas.microsoft.com/office/drawing/2014/main" id="{939F930B-DD64-4195-B903-80F25EB3440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20" name="Text Box 19">
          <a:extLst>
            <a:ext uri="{FF2B5EF4-FFF2-40B4-BE49-F238E27FC236}">
              <a16:creationId xmlns:a16="http://schemas.microsoft.com/office/drawing/2014/main" id="{26D21A0E-8DFE-4F2D-AF1F-35C0ABA33FE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21" name="Text Box 20">
          <a:extLst>
            <a:ext uri="{FF2B5EF4-FFF2-40B4-BE49-F238E27FC236}">
              <a16:creationId xmlns:a16="http://schemas.microsoft.com/office/drawing/2014/main" id="{DDD6FECE-A7F4-4B31-A825-C615F45DF01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22" name="Text Box 21">
          <a:extLst>
            <a:ext uri="{FF2B5EF4-FFF2-40B4-BE49-F238E27FC236}">
              <a16:creationId xmlns:a16="http://schemas.microsoft.com/office/drawing/2014/main" id="{05CAC292-28A7-4CF7-8518-77875D6F88F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23" name="Text Box 22">
          <a:extLst>
            <a:ext uri="{FF2B5EF4-FFF2-40B4-BE49-F238E27FC236}">
              <a16:creationId xmlns:a16="http://schemas.microsoft.com/office/drawing/2014/main" id="{8FBD6C48-65B3-482F-8B85-EE3D43B3D08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24" name="Text Box 23">
          <a:extLst>
            <a:ext uri="{FF2B5EF4-FFF2-40B4-BE49-F238E27FC236}">
              <a16:creationId xmlns:a16="http://schemas.microsoft.com/office/drawing/2014/main" id="{014E68A1-6691-4CF5-985C-353DC5D61BB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25" name="Text Box 24">
          <a:extLst>
            <a:ext uri="{FF2B5EF4-FFF2-40B4-BE49-F238E27FC236}">
              <a16:creationId xmlns:a16="http://schemas.microsoft.com/office/drawing/2014/main" id="{5D15F5A8-3DEB-446E-901D-7D786DD8CB2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26" name="Text Box 25">
          <a:extLst>
            <a:ext uri="{FF2B5EF4-FFF2-40B4-BE49-F238E27FC236}">
              <a16:creationId xmlns:a16="http://schemas.microsoft.com/office/drawing/2014/main" id="{FA4C1A08-3429-4FF3-8072-914D8F703EDA}"/>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27" name="Text Box 26">
          <a:extLst>
            <a:ext uri="{FF2B5EF4-FFF2-40B4-BE49-F238E27FC236}">
              <a16:creationId xmlns:a16="http://schemas.microsoft.com/office/drawing/2014/main" id="{DC789FB0-51A8-45D5-85F7-A6888BFC4C6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28" name="Text Box 27">
          <a:extLst>
            <a:ext uri="{FF2B5EF4-FFF2-40B4-BE49-F238E27FC236}">
              <a16:creationId xmlns:a16="http://schemas.microsoft.com/office/drawing/2014/main" id="{0133FDAD-DF6D-4A6A-B23D-5844BA5437B0}"/>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29" name="Text Box 28">
          <a:extLst>
            <a:ext uri="{FF2B5EF4-FFF2-40B4-BE49-F238E27FC236}">
              <a16:creationId xmlns:a16="http://schemas.microsoft.com/office/drawing/2014/main" id="{6B3CBC5A-7A97-4FFF-BA81-875B9787C7C8}"/>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30" name="Text Box 29">
          <a:extLst>
            <a:ext uri="{FF2B5EF4-FFF2-40B4-BE49-F238E27FC236}">
              <a16:creationId xmlns:a16="http://schemas.microsoft.com/office/drawing/2014/main" id="{6D41B442-3346-4C4F-A1B1-8BCDB692875D}"/>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31" name="Text Box 14">
          <a:extLst>
            <a:ext uri="{FF2B5EF4-FFF2-40B4-BE49-F238E27FC236}">
              <a16:creationId xmlns:a16="http://schemas.microsoft.com/office/drawing/2014/main" id="{A03F51FF-54EE-4234-A11F-5F5DFE6E66D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32" name="Text Box 15">
          <a:extLst>
            <a:ext uri="{FF2B5EF4-FFF2-40B4-BE49-F238E27FC236}">
              <a16:creationId xmlns:a16="http://schemas.microsoft.com/office/drawing/2014/main" id="{635E7FBD-81B5-439B-918D-989B3E6CFBC1}"/>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33" name="Text Box 16">
          <a:extLst>
            <a:ext uri="{FF2B5EF4-FFF2-40B4-BE49-F238E27FC236}">
              <a16:creationId xmlns:a16="http://schemas.microsoft.com/office/drawing/2014/main" id="{D3244B11-B105-45DB-99EC-8DF1AB21F64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34" name="Text Box 17">
          <a:extLst>
            <a:ext uri="{FF2B5EF4-FFF2-40B4-BE49-F238E27FC236}">
              <a16:creationId xmlns:a16="http://schemas.microsoft.com/office/drawing/2014/main" id="{94277F1D-C837-41B1-9235-F9EFF18FA56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35" name="Text Box 18">
          <a:extLst>
            <a:ext uri="{FF2B5EF4-FFF2-40B4-BE49-F238E27FC236}">
              <a16:creationId xmlns:a16="http://schemas.microsoft.com/office/drawing/2014/main" id="{ED1EC8F8-BDE1-4C87-8373-362FEA037F49}"/>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36" name="Text Box 19">
          <a:extLst>
            <a:ext uri="{FF2B5EF4-FFF2-40B4-BE49-F238E27FC236}">
              <a16:creationId xmlns:a16="http://schemas.microsoft.com/office/drawing/2014/main" id="{72B14FD0-7D28-4256-99C4-715BEA47CAD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37" name="Text Box 20">
          <a:extLst>
            <a:ext uri="{FF2B5EF4-FFF2-40B4-BE49-F238E27FC236}">
              <a16:creationId xmlns:a16="http://schemas.microsoft.com/office/drawing/2014/main" id="{7AC5630A-FF4F-49C2-8258-5DD5B5E59D7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38" name="Text Box 21">
          <a:extLst>
            <a:ext uri="{FF2B5EF4-FFF2-40B4-BE49-F238E27FC236}">
              <a16:creationId xmlns:a16="http://schemas.microsoft.com/office/drawing/2014/main" id="{101C853A-9C34-42DF-8714-C54D2A9D26A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39" name="Text Box 14">
          <a:extLst>
            <a:ext uri="{FF2B5EF4-FFF2-40B4-BE49-F238E27FC236}">
              <a16:creationId xmlns:a16="http://schemas.microsoft.com/office/drawing/2014/main" id="{42A62D04-79D1-4FC3-80B0-5E8991A411B3}"/>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40" name="Text Box 15">
          <a:extLst>
            <a:ext uri="{FF2B5EF4-FFF2-40B4-BE49-F238E27FC236}">
              <a16:creationId xmlns:a16="http://schemas.microsoft.com/office/drawing/2014/main" id="{D02A4F81-DBFB-4A25-889C-BBEA60124709}"/>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41" name="Text Box 16">
          <a:extLst>
            <a:ext uri="{FF2B5EF4-FFF2-40B4-BE49-F238E27FC236}">
              <a16:creationId xmlns:a16="http://schemas.microsoft.com/office/drawing/2014/main" id="{935F7AC7-12B4-4799-8C74-C889FC1BA50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42" name="Text Box 17">
          <a:extLst>
            <a:ext uri="{FF2B5EF4-FFF2-40B4-BE49-F238E27FC236}">
              <a16:creationId xmlns:a16="http://schemas.microsoft.com/office/drawing/2014/main" id="{952BDD8F-7D1F-4A5D-8D16-09BE0DD6C0F8}"/>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43" name="Text Box 18">
          <a:extLst>
            <a:ext uri="{FF2B5EF4-FFF2-40B4-BE49-F238E27FC236}">
              <a16:creationId xmlns:a16="http://schemas.microsoft.com/office/drawing/2014/main" id="{BA334A1F-6CA4-471E-89FC-1BC18FC61003}"/>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44" name="Text Box 19">
          <a:extLst>
            <a:ext uri="{FF2B5EF4-FFF2-40B4-BE49-F238E27FC236}">
              <a16:creationId xmlns:a16="http://schemas.microsoft.com/office/drawing/2014/main" id="{68956397-4A83-4799-AF4E-EDFEF0BDBDE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45" name="Text Box 20">
          <a:extLst>
            <a:ext uri="{FF2B5EF4-FFF2-40B4-BE49-F238E27FC236}">
              <a16:creationId xmlns:a16="http://schemas.microsoft.com/office/drawing/2014/main" id="{0A83AA56-0242-4A72-AACE-7813968E53C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46" name="Text Box 21">
          <a:extLst>
            <a:ext uri="{FF2B5EF4-FFF2-40B4-BE49-F238E27FC236}">
              <a16:creationId xmlns:a16="http://schemas.microsoft.com/office/drawing/2014/main" id="{B3A56274-F953-427A-A893-AF93A1571D4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47" name="Text Box 22">
          <a:extLst>
            <a:ext uri="{FF2B5EF4-FFF2-40B4-BE49-F238E27FC236}">
              <a16:creationId xmlns:a16="http://schemas.microsoft.com/office/drawing/2014/main" id="{0C2F90E6-A5DE-42D9-977B-52DC99524D8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48" name="Text Box 23">
          <a:extLst>
            <a:ext uri="{FF2B5EF4-FFF2-40B4-BE49-F238E27FC236}">
              <a16:creationId xmlns:a16="http://schemas.microsoft.com/office/drawing/2014/main" id="{D2781383-D8C3-4EAB-A016-A019B6623621}"/>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49" name="Text Box 24">
          <a:extLst>
            <a:ext uri="{FF2B5EF4-FFF2-40B4-BE49-F238E27FC236}">
              <a16:creationId xmlns:a16="http://schemas.microsoft.com/office/drawing/2014/main" id="{6DF24352-2630-43BC-AA1A-2D53475BF1E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50" name="Text Box 25">
          <a:extLst>
            <a:ext uri="{FF2B5EF4-FFF2-40B4-BE49-F238E27FC236}">
              <a16:creationId xmlns:a16="http://schemas.microsoft.com/office/drawing/2014/main" id="{F565AFCA-F435-4C51-8D2D-CAF4D26EE4E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51" name="Text Box 26">
          <a:extLst>
            <a:ext uri="{FF2B5EF4-FFF2-40B4-BE49-F238E27FC236}">
              <a16:creationId xmlns:a16="http://schemas.microsoft.com/office/drawing/2014/main" id="{266D4E83-18A6-4BB4-B91B-DCD758ABD7D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52" name="Text Box 27">
          <a:extLst>
            <a:ext uri="{FF2B5EF4-FFF2-40B4-BE49-F238E27FC236}">
              <a16:creationId xmlns:a16="http://schemas.microsoft.com/office/drawing/2014/main" id="{F286B055-7C95-45D0-A8C3-65AFBE44DF1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53" name="Text Box 28">
          <a:extLst>
            <a:ext uri="{FF2B5EF4-FFF2-40B4-BE49-F238E27FC236}">
              <a16:creationId xmlns:a16="http://schemas.microsoft.com/office/drawing/2014/main" id="{EB9FE6C7-C477-43CE-9E4E-4EB02F3CE74A}"/>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54" name="Text Box 29">
          <a:extLst>
            <a:ext uri="{FF2B5EF4-FFF2-40B4-BE49-F238E27FC236}">
              <a16:creationId xmlns:a16="http://schemas.microsoft.com/office/drawing/2014/main" id="{C0741FA7-49BC-4406-8E0F-F9800C6C69D8}"/>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55" name="Text Box 14">
          <a:extLst>
            <a:ext uri="{FF2B5EF4-FFF2-40B4-BE49-F238E27FC236}">
              <a16:creationId xmlns:a16="http://schemas.microsoft.com/office/drawing/2014/main" id="{25C9CF65-A066-4878-8D97-89FB354B68A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56" name="Text Box 15">
          <a:extLst>
            <a:ext uri="{FF2B5EF4-FFF2-40B4-BE49-F238E27FC236}">
              <a16:creationId xmlns:a16="http://schemas.microsoft.com/office/drawing/2014/main" id="{BB2ECA41-8790-4536-ACA7-BBBD92B4CF90}"/>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57" name="Text Box 16">
          <a:extLst>
            <a:ext uri="{FF2B5EF4-FFF2-40B4-BE49-F238E27FC236}">
              <a16:creationId xmlns:a16="http://schemas.microsoft.com/office/drawing/2014/main" id="{AAFED5B0-1C22-4D3A-BFB5-4C0474153D0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58" name="Text Box 17">
          <a:extLst>
            <a:ext uri="{FF2B5EF4-FFF2-40B4-BE49-F238E27FC236}">
              <a16:creationId xmlns:a16="http://schemas.microsoft.com/office/drawing/2014/main" id="{04CB09D2-0E87-42B3-92FA-E5CA9C7B45B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59" name="Text Box 18">
          <a:extLst>
            <a:ext uri="{FF2B5EF4-FFF2-40B4-BE49-F238E27FC236}">
              <a16:creationId xmlns:a16="http://schemas.microsoft.com/office/drawing/2014/main" id="{CD9B5385-317C-4574-8E5F-0276EA300AE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60" name="Text Box 19">
          <a:extLst>
            <a:ext uri="{FF2B5EF4-FFF2-40B4-BE49-F238E27FC236}">
              <a16:creationId xmlns:a16="http://schemas.microsoft.com/office/drawing/2014/main" id="{1BCDDA9C-F85D-4A6C-93A8-9F5E45D2A058}"/>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61" name="Text Box 20">
          <a:extLst>
            <a:ext uri="{FF2B5EF4-FFF2-40B4-BE49-F238E27FC236}">
              <a16:creationId xmlns:a16="http://schemas.microsoft.com/office/drawing/2014/main" id="{0545F868-C72B-40A5-A21F-B43CE5C198A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62" name="Text Box 21">
          <a:extLst>
            <a:ext uri="{FF2B5EF4-FFF2-40B4-BE49-F238E27FC236}">
              <a16:creationId xmlns:a16="http://schemas.microsoft.com/office/drawing/2014/main" id="{D76D4E7E-BFF9-4EEB-A988-CEF4E1E8985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63" name="Text Box 14">
          <a:extLst>
            <a:ext uri="{FF2B5EF4-FFF2-40B4-BE49-F238E27FC236}">
              <a16:creationId xmlns:a16="http://schemas.microsoft.com/office/drawing/2014/main" id="{E3F054B0-D07D-48A3-9ABF-A3BB1206FAD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64" name="Text Box 15">
          <a:extLst>
            <a:ext uri="{FF2B5EF4-FFF2-40B4-BE49-F238E27FC236}">
              <a16:creationId xmlns:a16="http://schemas.microsoft.com/office/drawing/2014/main" id="{5F0DA1B8-B73D-4F37-87AE-1E7533CFA3F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65" name="Text Box 16">
          <a:extLst>
            <a:ext uri="{FF2B5EF4-FFF2-40B4-BE49-F238E27FC236}">
              <a16:creationId xmlns:a16="http://schemas.microsoft.com/office/drawing/2014/main" id="{FF7F3470-8FDF-414D-B02F-B7E9DD93924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66" name="Text Box 17">
          <a:extLst>
            <a:ext uri="{FF2B5EF4-FFF2-40B4-BE49-F238E27FC236}">
              <a16:creationId xmlns:a16="http://schemas.microsoft.com/office/drawing/2014/main" id="{049AE30F-82C0-4610-AE64-0B7F260C4EDD}"/>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67" name="Text Box 18">
          <a:extLst>
            <a:ext uri="{FF2B5EF4-FFF2-40B4-BE49-F238E27FC236}">
              <a16:creationId xmlns:a16="http://schemas.microsoft.com/office/drawing/2014/main" id="{C527D9CA-1074-4A2D-9006-FD3C99062E4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68" name="Text Box 19">
          <a:extLst>
            <a:ext uri="{FF2B5EF4-FFF2-40B4-BE49-F238E27FC236}">
              <a16:creationId xmlns:a16="http://schemas.microsoft.com/office/drawing/2014/main" id="{DD5AF71B-CB36-4184-9788-1C085687B2AA}"/>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69" name="Text Box 20">
          <a:extLst>
            <a:ext uri="{FF2B5EF4-FFF2-40B4-BE49-F238E27FC236}">
              <a16:creationId xmlns:a16="http://schemas.microsoft.com/office/drawing/2014/main" id="{04E31723-FA3D-4CAF-8585-B196D91DCB8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470" name="Text Box 21">
          <a:extLst>
            <a:ext uri="{FF2B5EF4-FFF2-40B4-BE49-F238E27FC236}">
              <a16:creationId xmlns:a16="http://schemas.microsoft.com/office/drawing/2014/main" id="{4F3D01E4-A03A-4C56-8975-8244EBDEE21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09908"/>
    <xdr:sp macro="" textlink="">
      <xdr:nvSpPr>
        <xdr:cNvPr id="1471" name="TextBox 3">
          <a:extLst>
            <a:ext uri="{FF2B5EF4-FFF2-40B4-BE49-F238E27FC236}">
              <a16:creationId xmlns:a16="http://schemas.microsoft.com/office/drawing/2014/main" id="{251B3370-EE89-4C2A-B13F-07720CFF71BF}"/>
            </a:ext>
          </a:extLst>
        </xdr:cNvPr>
        <xdr:cNvSpPr txBox="1">
          <a:spLocks noChangeArrowheads="1"/>
        </xdr:cNvSpPr>
      </xdr:nvSpPr>
      <xdr:spPr bwMode="auto">
        <a:xfrm>
          <a:off x="2438400" y="4695825"/>
          <a:ext cx="0" cy="30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9433"/>
    <xdr:sp macro="" textlink="">
      <xdr:nvSpPr>
        <xdr:cNvPr id="1472" name="TextBox 3">
          <a:extLst>
            <a:ext uri="{FF2B5EF4-FFF2-40B4-BE49-F238E27FC236}">
              <a16:creationId xmlns:a16="http://schemas.microsoft.com/office/drawing/2014/main" id="{34C160A7-1E5D-4E33-937C-6C1DA6E38F71}"/>
            </a:ext>
          </a:extLst>
        </xdr:cNvPr>
        <xdr:cNvSpPr txBox="1">
          <a:spLocks noChangeArrowheads="1"/>
        </xdr:cNvSpPr>
      </xdr:nvSpPr>
      <xdr:spPr bwMode="auto">
        <a:xfrm>
          <a:off x="2438400" y="469582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09908"/>
    <xdr:sp macro="" textlink="">
      <xdr:nvSpPr>
        <xdr:cNvPr id="1473" name="TextBox 3">
          <a:extLst>
            <a:ext uri="{FF2B5EF4-FFF2-40B4-BE49-F238E27FC236}">
              <a16:creationId xmlns:a16="http://schemas.microsoft.com/office/drawing/2014/main" id="{0F4E89B2-F1A1-4053-9765-4BF6659489A3}"/>
            </a:ext>
          </a:extLst>
        </xdr:cNvPr>
        <xdr:cNvSpPr txBox="1">
          <a:spLocks noChangeArrowheads="1"/>
        </xdr:cNvSpPr>
      </xdr:nvSpPr>
      <xdr:spPr bwMode="auto">
        <a:xfrm>
          <a:off x="2438400" y="4695825"/>
          <a:ext cx="0" cy="30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9433"/>
    <xdr:sp macro="" textlink="">
      <xdr:nvSpPr>
        <xdr:cNvPr id="1474" name="TextBox 3">
          <a:extLst>
            <a:ext uri="{FF2B5EF4-FFF2-40B4-BE49-F238E27FC236}">
              <a16:creationId xmlns:a16="http://schemas.microsoft.com/office/drawing/2014/main" id="{9CF11257-251E-4C90-8ED5-522C0FFFC72F}"/>
            </a:ext>
          </a:extLst>
        </xdr:cNvPr>
        <xdr:cNvSpPr txBox="1">
          <a:spLocks noChangeArrowheads="1"/>
        </xdr:cNvSpPr>
      </xdr:nvSpPr>
      <xdr:spPr bwMode="auto">
        <a:xfrm>
          <a:off x="2438400" y="469582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0436"/>
    <xdr:sp macro="" textlink="">
      <xdr:nvSpPr>
        <xdr:cNvPr id="1475" name="TextBox 3">
          <a:extLst>
            <a:ext uri="{FF2B5EF4-FFF2-40B4-BE49-F238E27FC236}">
              <a16:creationId xmlns:a16="http://schemas.microsoft.com/office/drawing/2014/main" id="{229C84F3-CB66-49FA-8964-99141F15A522}"/>
            </a:ext>
          </a:extLst>
        </xdr:cNvPr>
        <xdr:cNvSpPr txBox="1">
          <a:spLocks noChangeArrowheads="1"/>
        </xdr:cNvSpPr>
      </xdr:nvSpPr>
      <xdr:spPr bwMode="auto">
        <a:xfrm>
          <a:off x="2438400" y="469582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8483"/>
    <xdr:sp macro="" textlink="">
      <xdr:nvSpPr>
        <xdr:cNvPr id="1476" name="TextBox 3">
          <a:extLst>
            <a:ext uri="{FF2B5EF4-FFF2-40B4-BE49-F238E27FC236}">
              <a16:creationId xmlns:a16="http://schemas.microsoft.com/office/drawing/2014/main" id="{7A2BA75F-8E20-49EC-903F-A38C19C1D4B5}"/>
            </a:ext>
          </a:extLst>
        </xdr:cNvPr>
        <xdr:cNvSpPr txBox="1">
          <a:spLocks noChangeArrowheads="1"/>
        </xdr:cNvSpPr>
      </xdr:nvSpPr>
      <xdr:spPr bwMode="auto">
        <a:xfrm>
          <a:off x="2438400" y="469582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9433"/>
    <xdr:sp macro="" textlink="">
      <xdr:nvSpPr>
        <xdr:cNvPr id="1477" name="TextBox 3">
          <a:extLst>
            <a:ext uri="{FF2B5EF4-FFF2-40B4-BE49-F238E27FC236}">
              <a16:creationId xmlns:a16="http://schemas.microsoft.com/office/drawing/2014/main" id="{D2E23403-B632-4989-AA2A-652F2EEC8406}"/>
            </a:ext>
          </a:extLst>
        </xdr:cNvPr>
        <xdr:cNvSpPr txBox="1">
          <a:spLocks noChangeArrowheads="1"/>
        </xdr:cNvSpPr>
      </xdr:nvSpPr>
      <xdr:spPr bwMode="auto">
        <a:xfrm>
          <a:off x="2438400" y="469582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478" name="TextBox 3">
          <a:extLst>
            <a:ext uri="{FF2B5EF4-FFF2-40B4-BE49-F238E27FC236}">
              <a16:creationId xmlns:a16="http://schemas.microsoft.com/office/drawing/2014/main" id="{7DE56C2C-9B0B-463D-9775-14E9819C8FC1}"/>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9433"/>
    <xdr:sp macro="" textlink="">
      <xdr:nvSpPr>
        <xdr:cNvPr id="1479" name="TextBox 3">
          <a:extLst>
            <a:ext uri="{FF2B5EF4-FFF2-40B4-BE49-F238E27FC236}">
              <a16:creationId xmlns:a16="http://schemas.microsoft.com/office/drawing/2014/main" id="{AF44079F-54D0-4D40-BF33-3EE6D9181599}"/>
            </a:ext>
          </a:extLst>
        </xdr:cNvPr>
        <xdr:cNvSpPr txBox="1">
          <a:spLocks noChangeArrowheads="1"/>
        </xdr:cNvSpPr>
      </xdr:nvSpPr>
      <xdr:spPr bwMode="auto">
        <a:xfrm>
          <a:off x="2438400" y="469582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480" name="TextBox 3">
          <a:extLst>
            <a:ext uri="{FF2B5EF4-FFF2-40B4-BE49-F238E27FC236}">
              <a16:creationId xmlns:a16="http://schemas.microsoft.com/office/drawing/2014/main" id="{3212B346-C195-4DA1-B1D8-B7EB519E22DE}"/>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28958"/>
    <xdr:sp macro="" textlink="">
      <xdr:nvSpPr>
        <xdr:cNvPr id="1481" name="TextBox 3">
          <a:extLst>
            <a:ext uri="{FF2B5EF4-FFF2-40B4-BE49-F238E27FC236}">
              <a16:creationId xmlns:a16="http://schemas.microsoft.com/office/drawing/2014/main" id="{00E1C034-D039-4791-BC30-4A80AC548848}"/>
            </a:ext>
          </a:extLst>
        </xdr:cNvPr>
        <xdr:cNvSpPr txBox="1">
          <a:spLocks noChangeArrowheads="1"/>
        </xdr:cNvSpPr>
      </xdr:nvSpPr>
      <xdr:spPr bwMode="auto">
        <a:xfrm>
          <a:off x="2438400" y="469582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482" name="TextBox 3">
          <a:extLst>
            <a:ext uri="{FF2B5EF4-FFF2-40B4-BE49-F238E27FC236}">
              <a16:creationId xmlns:a16="http://schemas.microsoft.com/office/drawing/2014/main" id="{47545C1B-CD1B-4E0E-89E7-0A616BDACB28}"/>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28958"/>
    <xdr:sp macro="" textlink="">
      <xdr:nvSpPr>
        <xdr:cNvPr id="1483" name="TextBox 3">
          <a:extLst>
            <a:ext uri="{FF2B5EF4-FFF2-40B4-BE49-F238E27FC236}">
              <a16:creationId xmlns:a16="http://schemas.microsoft.com/office/drawing/2014/main" id="{2032D0CD-40D9-4248-B9BA-D8BD50869967}"/>
            </a:ext>
          </a:extLst>
        </xdr:cNvPr>
        <xdr:cNvSpPr txBox="1">
          <a:spLocks noChangeArrowheads="1"/>
        </xdr:cNvSpPr>
      </xdr:nvSpPr>
      <xdr:spPr bwMode="auto">
        <a:xfrm>
          <a:off x="2438400" y="469582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8483"/>
    <xdr:sp macro="" textlink="">
      <xdr:nvSpPr>
        <xdr:cNvPr id="1484" name="TextBox 3">
          <a:extLst>
            <a:ext uri="{FF2B5EF4-FFF2-40B4-BE49-F238E27FC236}">
              <a16:creationId xmlns:a16="http://schemas.microsoft.com/office/drawing/2014/main" id="{49287404-3E32-40BE-BC49-7654C3A6843A}"/>
            </a:ext>
          </a:extLst>
        </xdr:cNvPr>
        <xdr:cNvSpPr txBox="1">
          <a:spLocks noChangeArrowheads="1"/>
        </xdr:cNvSpPr>
      </xdr:nvSpPr>
      <xdr:spPr bwMode="auto">
        <a:xfrm>
          <a:off x="2438400" y="469582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28958"/>
    <xdr:sp macro="" textlink="">
      <xdr:nvSpPr>
        <xdr:cNvPr id="1485" name="TextBox 3">
          <a:extLst>
            <a:ext uri="{FF2B5EF4-FFF2-40B4-BE49-F238E27FC236}">
              <a16:creationId xmlns:a16="http://schemas.microsoft.com/office/drawing/2014/main" id="{3FD1A6E3-6748-4932-B2F3-BFAA49EAA9F2}"/>
            </a:ext>
          </a:extLst>
        </xdr:cNvPr>
        <xdr:cNvSpPr txBox="1">
          <a:spLocks noChangeArrowheads="1"/>
        </xdr:cNvSpPr>
      </xdr:nvSpPr>
      <xdr:spPr bwMode="auto">
        <a:xfrm>
          <a:off x="2438400" y="469582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8483"/>
    <xdr:sp macro="" textlink="">
      <xdr:nvSpPr>
        <xdr:cNvPr id="1486" name="TextBox 3">
          <a:extLst>
            <a:ext uri="{FF2B5EF4-FFF2-40B4-BE49-F238E27FC236}">
              <a16:creationId xmlns:a16="http://schemas.microsoft.com/office/drawing/2014/main" id="{1D04B264-4319-4B9D-B5FB-7EB5AF369638}"/>
            </a:ext>
          </a:extLst>
        </xdr:cNvPr>
        <xdr:cNvSpPr txBox="1">
          <a:spLocks noChangeArrowheads="1"/>
        </xdr:cNvSpPr>
      </xdr:nvSpPr>
      <xdr:spPr bwMode="auto">
        <a:xfrm>
          <a:off x="2438400" y="469582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487" name="TextBox 3">
          <a:extLst>
            <a:ext uri="{FF2B5EF4-FFF2-40B4-BE49-F238E27FC236}">
              <a16:creationId xmlns:a16="http://schemas.microsoft.com/office/drawing/2014/main" id="{B3CDB40A-B863-45A6-B662-A0A3426934AD}"/>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0436"/>
    <xdr:sp macro="" textlink="">
      <xdr:nvSpPr>
        <xdr:cNvPr id="1488" name="TextBox 3">
          <a:extLst>
            <a:ext uri="{FF2B5EF4-FFF2-40B4-BE49-F238E27FC236}">
              <a16:creationId xmlns:a16="http://schemas.microsoft.com/office/drawing/2014/main" id="{AC839CD9-A126-41C0-B1A0-E7D25EA7D24F}"/>
            </a:ext>
          </a:extLst>
        </xdr:cNvPr>
        <xdr:cNvSpPr txBox="1">
          <a:spLocks noChangeArrowheads="1"/>
        </xdr:cNvSpPr>
      </xdr:nvSpPr>
      <xdr:spPr bwMode="auto">
        <a:xfrm>
          <a:off x="2438400" y="469582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8483"/>
    <xdr:sp macro="" textlink="">
      <xdr:nvSpPr>
        <xdr:cNvPr id="1489" name="TextBox 3">
          <a:extLst>
            <a:ext uri="{FF2B5EF4-FFF2-40B4-BE49-F238E27FC236}">
              <a16:creationId xmlns:a16="http://schemas.microsoft.com/office/drawing/2014/main" id="{108C42A3-D877-4DAB-96A0-96922CDFDDCF}"/>
            </a:ext>
          </a:extLst>
        </xdr:cNvPr>
        <xdr:cNvSpPr txBox="1">
          <a:spLocks noChangeArrowheads="1"/>
        </xdr:cNvSpPr>
      </xdr:nvSpPr>
      <xdr:spPr bwMode="auto">
        <a:xfrm>
          <a:off x="2438400" y="469582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490" name="TextBox 3">
          <a:extLst>
            <a:ext uri="{FF2B5EF4-FFF2-40B4-BE49-F238E27FC236}">
              <a16:creationId xmlns:a16="http://schemas.microsoft.com/office/drawing/2014/main" id="{390B7241-565B-437E-820B-3AE0CAEBD9F7}"/>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8483"/>
    <xdr:sp macro="" textlink="">
      <xdr:nvSpPr>
        <xdr:cNvPr id="1491" name="TextBox 3">
          <a:extLst>
            <a:ext uri="{FF2B5EF4-FFF2-40B4-BE49-F238E27FC236}">
              <a16:creationId xmlns:a16="http://schemas.microsoft.com/office/drawing/2014/main" id="{599A97F9-E828-42D9-AF3E-D98E931651E0}"/>
            </a:ext>
          </a:extLst>
        </xdr:cNvPr>
        <xdr:cNvSpPr txBox="1">
          <a:spLocks noChangeArrowheads="1"/>
        </xdr:cNvSpPr>
      </xdr:nvSpPr>
      <xdr:spPr bwMode="auto">
        <a:xfrm>
          <a:off x="2438400" y="469582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492" name="TextBox 3">
          <a:extLst>
            <a:ext uri="{FF2B5EF4-FFF2-40B4-BE49-F238E27FC236}">
              <a16:creationId xmlns:a16="http://schemas.microsoft.com/office/drawing/2014/main" id="{F443F0F8-2DC8-42C5-A800-0FC8BC28BDC6}"/>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7736"/>
    <xdr:sp macro="" textlink="">
      <xdr:nvSpPr>
        <xdr:cNvPr id="1493" name="TextBox 3">
          <a:extLst>
            <a:ext uri="{FF2B5EF4-FFF2-40B4-BE49-F238E27FC236}">
              <a16:creationId xmlns:a16="http://schemas.microsoft.com/office/drawing/2014/main" id="{F0DE7DB8-323B-48EE-9870-3230BE0BA4A7}"/>
            </a:ext>
          </a:extLst>
        </xdr:cNvPr>
        <xdr:cNvSpPr txBox="1">
          <a:spLocks noChangeArrowheads="1"/>
        </xdr:cNvSpPr>
      </xdr:nvSpPr>
      <xdr:spPr bwMode="auto">
        <a:xfrm>
          <a:off x="2438400" y="469582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494" name="TextBox 3">
          <a:extLst>
            <a:ext uri="{FF2B5EF4-FFF2-40B4-BE49-F238E27FC236}">
              <a16:creationId xmlns:a16="http://schemas.microsoft.com/office/drawing/2014/main" id="{56EF5682-0E4F-42CF-9677-222DD61A04E8}"/>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495" name="TextBox 3">
          <a:extLst>
            <a:ext uri="{FF2B5EF4-FFF2-40B4-BE49-F238E27FC236}">
              <a16:creationId xmlns:a16="http://schemas.microsoft.com/office/drawing/2014/main" id="{05084EF8-912D-478B-AD74-ABE5FDF848D4}"/>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496" name="TextBox 3">
          <a:extLst>
            <a:ext uri="{FF2B5EF4-FFF2-40B4-BE49-F238E27FC236}">
              <a16:creationId xmlns:a16="http://schemas.microsoft.com/office/drawing/2014/main" id="{B2103D8B-53CA-462D-B4D5-17EECAC524C1}"/>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497" name="TextBox 3">
          <a:extLst>
            <a:ext uri="{FF2B5EF4-FFF2-40B4-BE49-F238E27FC236}">
              <a16:creationId xmlns:a16="http://schemas.microsoft.com/office/drawing/2014/main" id="{300238BF-BAE2-4581-9F72-6828B5E69647}"/>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498" name="TextBox 3">
          <a:extLst>
            <a:ext uri="{FF2B5EF4-FFF2-40B4-BE49-F238E27FC236}">
              <a16:creationId xmlns:a16="http://schemas.microsoft.com/office/drawing/2014/main" id="{6775543D-770F-4813-96F5-FFB7EB8EFEFC}"/>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499" name="TextBox 3">
          <a:extLst>
            <a:ext uri="{FF2B5EF4-FFF2-40B4-BE49-F238E27FC236}">
              <a16:creationId xmlns:a16="http://schemas.microsoft.com/office/drawing/2014/main" id="{DA93470E-7029-4462-9BB5-DAC45D182E51}"/>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0436"/>
    <xdr:sp macro="" textlink="">
      <xdr:nvSpPr>
        <xdr:cNvPr id="1500" name="TextBox 3">
          <a:extLst>
            <a:ext uri="{FF2B5EF4-FFF2-40B4-BE49-F238E27FC236}">
              <a16:creationId xmlns:a16="http://schemas.microsoft.com/office/drawing/2014/main" id="{4F4F7300-DA44-4217-8BED-9AD778B52DBF}"/>
            </a:ext>
          </a:extLst>
        </xdr:cNvPr>
        <xdr:cNvSpPr txBox="1">
          <a:spLocks noChangeArrowheads="1"/>
        </xdr:cNvSpPr>
      </xdr:nvSpPr>
      <xdr:spPr bwMode="auto">
        <a:xfrm>
          <a:off x="2438400" y="469582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7736"/>
    <xdr:sp macro="" textlink="">
      <xdr:nvSpPr>
        <xdr:cNvPr id="1501" name="TextBox 3">
          <a:extLst>
            <a:ext uri="{FF2B5EF4-FFF2-40B4-BE49-F238E27FC236}">
              <a16:creationId xmlns:a16="http://schemas.microsoft.com/office/drawing/2014/main" id="{7C75CA29-33A8-4B3F-A6A3-E5BFF0CC38A6}"/>
            </a:ext>
          </a:extLst>
        </xdr:cNvPr>
        <xdr:cNvSpPr txBox="1">
          <a:spLocks noChangeArrowheads="1"/>
        </xdr:cNvSpPr>
      </xdr:nvSpPr>
      <xdr:spPr bwMode="auto">
        <a:xfrm>
          <a:off x="2438400" y="469582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9433"/>
    <xdr:sp macro="" textlink="">
      <xdr:nvSpPr>
        <xdr:cNvPr id="1502" name="TextBox 3">
          <a:extLst>
            <a:ext uri="{FF2B5EF4-FFF2-40B4-BE49-F238E27FC236}">
              <a16:creationId xmlns:a16="http://schemas.microsoft.com/office/drawing/2014/main" id="{F645C5E7-07D1-4177-8EDD-596976D1CC89}"/>
            </a:ext>
          </a:extLst>
        </xdr:cNvPr>
        <xdr:cNvSpPr txBox="1">
          <a:spLocks noChangeArrowheads="1"/>
        </xdr:cNvSpPr>
      </xdr:nvSpPr>
      <xdr:spPr bwMode="auto">
        <a:xfrm>
          <a:off x="2438400" y="469582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03" name="TextBox 3">
          <a:extLst>
            <a:ext uri="{FF2B5EF4-FFF2-40B4-BE49-F238E27FC236}">
              <a16:creationId xmlns:a16="http://schemas.microsoft.com/office/drawing/2014/main" id="{8BD25007-F116-427B-8045-DF85482F9F8B}"/>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04" name="TextBox 3">
          <a:extLst>
            <a:ext uri="{FF2B5EF4-FFF2-40B4-BE49-F238E27FC236}">
              <a16:creationId xmlns:a16="http://schemas.microsoft.com/office/drawing/2014/main" id="{FC84D079-79BC-4B5C-A49C-A1C8202584FF}"/>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05" name="TextBox 3">
          <a:extLst>
            <a:ext uri="{FF2B5EF4-FFF2-40B4-BE49-F238E27FC236}">
              <a16:creationId xmlns:a16="http://schemas.microsoft.com/office/drawing/2014/main" id="{EDBD1683-C0C9-46AA-87A1-EAF80E70A553}"/>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7736"/>
    <xdr:sp macro="" textlink="">
      <xdr:nvSpPr>
        <xdr:cNvPr id="1506" name="TextBox 3">
          <a:extLst>
            <a:ext uri="{FF2B5EF4-FFF2-40B4-BE49-F238E27FC236}">
              <a16:creationId xmlns:a16="http://schemas.microsoft.com/office/drawing/2014/main" id="{351D9967-33CF-43F5-968B-672CF626FFFD}"/>
            </a:ext>
          </a:extLst>
        </xdr:cNvPr>
        <xdr:cNvSpPr txBox="1">
          <a:spLocks noChangeArrowheads="1"/>
        </xdr:cNvSpPr>
      </xdr:nvSpPr>
      <xdr:spPr bwMode="auto">
        <a:xfrm>
          <a:off x="2438400" y="469582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8483"/>
    <xdr:sp macro="" textlink="">
      <xdr:nvSpPr>
        <xdr:cNvPr id="1507" name="TextBox 3">
          <a:extLst>
            <a:ext uri="{FF2B5EF4-FFF2-40B4-BE49-F238E27FC236}">
              <a16:creationId xmlns:a16="http://schemas.microsoft.com/office/drawing/2014/main" id="{96D9AD99-E295-41EC-A489-2D5E940EB526}"/>
            </a:ext>
          </a:extLst>
        </xdr:cNvPr>
        <xdr:cNvSpPr txBox="1">
          <a:spLocks noChangeArrowheads="1"/>
        </xdr:cNvSpPr>
      </xdr:nvSpPr>
      <xdr:spPr bwMode="auto">
        <a:xfrm>
          <a:off x="2438400" y="469582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7736"/>
    <xdr:sp macro="" textlink="">
      <xdr:nvSpPr>
        <xdr:cNvPr id="1508" name="TextBox 3">
          <a:extLst>
            <a:ext uri="{FF2B5EF4-FFF2-40B4-BE49-F238E27FC236}">
              <a16:creationId xmlns:a16="http://schemas.microsoft.com/office/drawing/2014/main" id="{CB3DA6A6-80A8-403F-A41A-C1D22CFED039}"/>
            </a:ext>
          </a:extLst>
        </xdr:cNvPr>
        <xdr:cNvSpPr txBox="1">
          <a:spLocks noChangeArrowheads="1"/>
        </xdr:cNvSpPr>
      </xdr:nvSpPr>
      <xdr:spPr bwMode="auto">
        <a:xfrm>
          <a:off x="2438400" y="469582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8483"/>
    <xdr:sp macro="" textlink="">
      <xdr:nvSpPr>
        <xdr:cNvPr id="1509" name="TextBox 3">
          <a:extLst>
            <a:ext uri="{FF2B5EF4-FFF2-40B4-BE49-F238E27FC236}">
              <a16:creationId xmlns:a16="http://schemas.microsoft.com/office/drawing/2014/main" id="{1BA81970-6909-4357-AFFE-0D27C6EA9E5A}"/>
            </a:ext>
          </a:extLst>
        </xdr:cNvPr>
        <xdr:cNvSpPr txBox="1">
          <a:spLocks noChangeArrowheads="1"/>
        </xdr:cNvSpPr>
      </xdr:nvSpPr>
      <xdr:spPr bwMode="auto">
        <a:xfrm>
          <a:off x="2438400" y="469582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06733"/>
    <xdr:sp macro="" textlink="">
      <xdr:nvSpPr>
        <xdr:cNvPr id="1510" name="TextBox 3">
          <a:extLst>
            <a:ext uri="{FF2B5EF4-FFF2-40B4-BE49-F238E27FC236}">
              <a16:creationId xmlns:a16="http://schemas.microsoft.com/office/drawing/2014/main" id="{292E34C2-8854-4730-B449-0A21A8435824}"/>
            </a:ext>
          </a:extLst>
        </xdr:cNvPr>
        <xdr:cNvSpPr txBox="1">
          <a:spLocks noChangeArrowheads="1"/>
        </xdr:cNvSpPr>
      </xdr:nvSpPr>
      <xdr:spPr bwMode="auto">
        <a:xfrm>
          <a:off x="2438400" y="4695825"/>
          <a:ext cx="0" cy="306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11" name="TextBox 3">
          <a:extLst>
            <a:ext uri="{FF2B5EF4-FFF2-40B4-BE49-F238E27FC236}">
              <a16:creationId xmlns:a16="http://schemas.microsoft.com/office/drawing/2014/main" id="{105C0A5E-9E19-40FB-A474-34878701A210}"/>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25783"/>
    <xdr:sp macro="" textlink="">
      <xdr:nvSpPr>
        <xdr:cNvPr id="1512" name="TextBox 3">
          <a:extLst>
            <a:ext uri="{FF2B5EF4-FFF2-40B4-BE49-F238E27FC236}">
              <a16:creationId xmlns:a16="http://schemas.microsoft.com/office/drawing/2014/main" id="{9F91EAED-F0BD-4C37-AE3A-5EC08D2ECAF5}"/>
            </a:ext>
          </a:extLst>
        </xdr:cNvPr>
        <xdr:cNvSpPr txBox="1">
          <a:spLocks noChangeArrowheads="1"/>
        </xdr:cNvSpPr>
      </xdr:nvSpPr>
      <xdr:spPr bwMode="auto">
        <a:xfrm>
          <a:off x="2438400" y="4695825"/>
          <a:ext cx="0" cy="325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06733"/>
    <xdr:sp macro="" textlink="">
      <xdr:nvSpPr>
        <xdr:cNvPr id="1513" name="TextBox 3">
          <a:extLst>
            <a:ext uri="{FF2B5EF4-FFF2-40B4-BE49-F238E27FC236}">
              <a16:creationId xmlns:a16="http://schemas.microsoft.com/office/drawing/2014/main" id="{9F08C903-DFDF-43EF-981D-4082D7483725}"/>
            </a:ext>
          </a:extLst>
        </xdr:cNvPr>
        <xdr:cNvSpPr txBox="1">
          <a:spLocks noChangeArrowheads="1"/>
        </xdr:cNvSpPr>
      </xdr:nvSpPr>
      <xdr:spPr bwMode="auto">
        <a:xfrm>
          <a:off x="2438400" y="4695825"/>
          <a:ext cx="0" cy="306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2133"/>
    <xdr:sp macro="" textlink="">
      <xdr:nvSpPr>
        <xdr:cNvPr id="1514" name="TextBox 3">
          <a:extLst>
            <a:ext uri="{FF2B5EF4-FFF2-40B4-BE49-F238E27FC236}">
              <a16:creationId xmlns:a16="http://schemas.microsoft.com/office/drawing/2014/main" id="{459E85E6-3153-425B-9399-A52BD506E24A}"/>
            </a:ext>
          </a:extLst>
        </xdr:cNvPr>
        <xdr:cNvSpPr txBox="1">
          <a:spLocks noChangeArrowheads="1"/>
        </xdr:cNvSpPr>
      </xdr:nvSpPr>
      <xdr:spPr bwMode="auto">
        <a:xfrm>
          <a:off x="2438400" y="469582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3083"/>
    <xdr:sp macro="" textlink="">
      <xdr:nvSpPr>
        <xdr:cNvPr id="1515" name="TextBox 3">
          <a:extLst>
            <a:ext uri="{FF2B5EF4-FFF2-40B4-BE49-F238E27FC236}">
              <a16:creationId xmlns:a16="http://schemas.microsoft.com/office/drawing/2014/main" id="{D5868531-262A-47C9-A62D-D2892709C595}"/>
            </a:ext>
          </a:extLst>
        </xdr:cNvPr>
        <xdr:cNvSpPr txBox="1">
          <a:spLocks noChangeArrowheads="1"/>
        </xdr:cNvSpPr>
      </xdr:nvSpPr>
      <xdr:spPr bwMode="auto">
        <a:xfrm>
          <a:off x="2438400" y="469582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4086"/>
    <xdr:sp macro="" textlink="">
      <xdr:nvSpPr>
        <xdr:cNvPr id="1516" name="TextBox 3">
          <a:extLst>
            <a:ext uri="{FF2B5EF4-FFF2-40B4-BE49-F238E27FC236}">
              <a16:creationId xmlns:a16="http://schemas.microsoft.com/office/drawing/2014/main" id="{7E424AB6-C919-4756-AC10-EF82A215F159}"/>
            </a:ext>
          </a:extLst>
        </xdr:cNvPr>
        <xdr:cNvSpPr txBox="1">
          <a:spLocks noChangeArrowheads="1"/>
        </xdr:cNvSpPr>
      </xdr:nvSpPr>
      <xdr:spPr bwMode="auto">
        <a:xfrm>
          <a:off x="2438400" y="469582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2133"/>
    <xdr:sp macro="" textlink="">
      <xdr:nvSpPr>
        <xdr:cNvPr id="1517" name="TextBox 3">
          <a:extLst>
            <a:ext uri="{FF2B5EF4-FFF2-40B4-BE49-F238E27FC236}">
              <a16:creationId xmlns:a16="http://schemas.microsoft.com/office/drawing/2014/main" id="{E36EB7C3-385C-4168-AAA1-9212D3FDDC8B}"/>
            </a:ext>
          </a:extLst>
        </xdr:cNvPr>
        <xdr:cNvSpPr txBox="1">
          <a:spLocks noChangeArrowheads="1"/>
        </xdr:cNvSpPr>
      </xdr:nvSpPr>
      <xdr:spPr bwMode="auto">
        <a:xfrm>
          <a:off x="2438400" y="469582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22608"/>
    <xdr:sp macro="" textlink="">
      <xdr:nvSpPr>
        <xdr:cNvPr id="1518" name="TextBox 3">
          <a:extLst>
            <a:ext uri="{FF2B5EF4-FFF2-40B4-BE49-F238E27FC236}">
              <a16:creationId xmlns:a16="http://schemas.microsoft.com/office/drawing/2014/main" id="{E05D462A-5A88-4E8F-AB1B-7968D0798F8F}"/>
            </a:ext>
          </a:extLst>
        </xdr:cNvPr>
        <xdr:cNvSpPr txBox="1">
          <a:spLocks noChangeArrowheads="1"/>
        </xdr:cNvSpPr>
      </xdr:nvSpPr>
      <xdr:spPr bwMode="auto">
        <a:xfrm>
          <a:off x="2438400" y="469582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19" name="TextBox 3">
          <a:extLst>
            <a:ext uri="{FF2B5EF4-FFF2-40B4-BE49-F238E27FC236}">
              <a16:creationId xmlns:a16="http://schemas.microsoft.com/office/drawing/2014/main" id="{B897DE72-4AB5-4163-9ABB-C706E567A116}"/>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20" name="TextBox 3">
          <a:extLst>
            <a:ext uri="{FF2B5EF4-FFF2-40B4-BE49-F238E27FC236}">
              <a16:creationId xmlns:a16="http://schemas.microsoft.com/office/drawing/2014/main" id="{6F5F2E03-CA35-4C13-9283-96DCF039F097}"/>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21" name="TextBox 3">
          <a:extLst>
            <a:ext uri="{FF2B5EF4-FFF2-40B4-BE49-F238E27FC236}">
              <a16:creationId xmlns:a16="http://schemas.microsoft.com/office/drawing/2014/main" id="{09052906-4D5A-410E-BAD6-5462E7BF1B23}"/>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22" name="TextBox 3">
          <a:extLst>
            <a:ext uri="{FF2B5EF4-FFF2-40B4-BE49-F238E27FC236}">
              <a16:creationId xmlns:a16="http://schemas.microsoft.com/office/drawing/2014/main" id="{3E6BC540-6898-49C0-BF96-44E750209A47}"/>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23" name="TextBox 3">
          <a:extLst>
            <a:ext uri="{FF2B5EF4-FFF2-40B4-BE49-F238E27FC236}">
              <a16:creationId xmlns:a16="http://schemas.microsoft.com/office/drawing/2014/main" id="{CE01CC08-8ABB-47F4-B1AD-DA1FDCAE415B}"/>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24" name="TextBox 3">
          <a:extLst>
            <a:ext uri="{FF2B5EF4-FFF2-40B4-BE49-F238E27FC236}">
              <a16:creationId xmlns:a16="http://schemas.microsoft.com/office/drawing/2014/main" id="{F4468C1F-3C28-4090-BE8F-9A3ECCE083CC}"/>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25" name="TextBox 3">
          <a:extLst>
            <a:ext uri="{FF2B5EF4-FFF2-40B4-BE49-F238E27FC236}">
              <a16:creationId xmlns:a16="http://schemas.microsoft.com/office/drawing/2014/main" id="{BBECDAD1-8014-46D9-8C14-6FC9B80D9999}"/>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26" name="TextBox 3">
          <a:extLst>
            <a:ext uri="{FF2B5EF4-FFF2-40B4-BE49-F238E27FC236}">
              <a16:creationId xmlns:a16="http://schemas.microsoft.com/office/drawing/2014/main" id="{032DCD28-1B1D-4B35-9600-D58492AA035A}"/>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27" name="TextBox 3">
          <a:extLst>
            <a:ext uri="{FF2B5EF4-FFF2-40B4-BE49-F238E27FC236}">
              <a16:creationId xmlns:a16="http://schemas.microsoft.com/office/drawing/2014/main" id="{BA8D4E0B-E855-475C-917B-B5C2C742FA60}"/>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28" name="TextBox 3">
          <a:extLst>
            <a:ext uri="{FF2B5EF4-FFF2-40B4-BE49-F238E27FC236}">
              <a16:creationId xmlns:a16="http://schemas.microsoft.com/office/drawing/2014/main" id="{FAF0528B-ECE4-43FD-8A28-AF1D55D0C5FC}"/>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29" name="TextBox 3">
          <a:extLst>
            <a:ext uri="{FF2B5EF4-FFF2-40B4-BE49-F238E27FC236}">
              <a16:creationId xmlns:a16="http://schemas.microsoft.com/office/drawing/2014/main" id="{BA6C4E71-4AA4-44D3-B4ED-083863B48D1A}"/>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30" name="TextBox 3">
          <a:extLst>
            <a:ext uri="{FF2B5EF4-FFF2-40B4-BE49-F238E27FC236}">
              <a16:creationId xmlns:a16="http://schemas.microsoft.com/office/drawing/2014/main" id="{21289745-B55B-4733-9BF9-895810EC51DF}"/>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31" name="TextBox 3">
          <a:extLst>
            <a:ext uri="{FF2B5EF4-FFF2-40B4-BE49-F238E27FC236}">
              <a16:creationId xmlns:a16="http://schemas.microsoft.com/office/drawing/2014/main" id="{235D92CA-17FA-4017-BFBD-73A8E373612E}"/>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32" name="TextBox 3">
          <a:extLst>
            <a:ext uri="{FF2B5EF4-FFF2-40B4-BE49-F238E27FC236}">
              <a16:creationId xmlns:a16="http://schemas.microsoft.com/office/drawing/2014/main" id="{BE325067-456E-4DA9-8A7E-EF1DAC086D54}"/>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33" name="TextBox 3">
          <a:extLst>
            <a:ext uri="{FF2B5EF4-FFF2-40B4-BE49-F238E27FC236}">
              <a16:creationId xmlns:a16="http://schemas.microsoft.com/office/drawing/2014/main" id="{01D2082B-8DE9-4228-9EF1-7A04F6C39F69}"/>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34" name="TextBox 3">
          <a:extLst>
            <a:ext uri="{FF2B5EF4-FFF2-40B4-BE49-F238E27FC236}">
              <a16:creationId xmlns:a16="http://schemas.microsoft.com/office/drawing/2014/main" id="{B8C51E85-7B81-41D2-A123-BF8701980B99}"/>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35" name="TextBox 3">
          <a:extLst>
            <a:ext uri="{FF2B5EF4-FFF2-40B4-BE49-F238E27FC236}">
              <a16:creationId xmlns:a16="http://schemas.microsoft.com/office/drawing/2014/main" id="{5F05CECB-3E30-4CE6-868B-890946B542C5}"/>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36" name="TextBox 3">
          <a:extLst>
            <a:ext uri="{FF2B5EF4-FFF2-40B4-BE49-F238E27FC236}">
              <a16:creationId xmlns:a16="http://schemas.microsoft.com/office/drawing/2014/main" id="{36EF9BEE-86BD-457E-B1B6-4BFFBDD4C3F5}"/>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37" name="TextBox 3">
          <a:extLst>
            <a:ext uri="{FF2B5EF4-FFF2-40B4-BE49-F238E27FC236}">
              <a16:creationId xmlns:a16="http://schemas.microsoft.com/office/drawing/2014/main" id="{3B082B57-D687-48B0-93F9-E8F9A0AA3D45}"/>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38" name="TextBox 3">
          <a:extLst>
            <a:ext uri="{FF2B5EF4-FFF2-40B4-BE49-F238E27FC236}">
              <a16:creationId xmlns:a16="http://schemas.microsoft.com/office/drawing/2014/main" id="{05A8F4DE-F4CA-4D3E-B4B3-CADC6947E1C9}"/>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39" name="TextBox 3">
          <a:extLst>
            <a:ext uri="{FF2B5EF4-FFF2-40B4-BE49-F238E27FC236}">
              <a16:creationId xmlns:a16="http://schemas.microsoft.com/office/drawing/2014/main" id="{AD15CACF-C116-447C-BBB4-8CB388F3D1FA}"/>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40" name="TextBox 3">
          <a:extLst>
            <a:ext uri="{FF2B5EF4-FFF2-40B4-BE49-F238E27FC236}">
              <a16:creationId xmlns:a16="http://schemas.microsoft.com/office/drawing/2014/main" id="{809138CB-419F-4CBD-9FA4-C4508F778913}"/>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41" name="TextBox 3">
          <a:extLst>
            <a:ext uri="{FF2B5EF4-FFF2-40B4-BE49-F238E27FC236}">
              <a16:creationId xmlns:a16="http://schemas.microsoft.com/office/drawing/2014/main" id="{96B9D5AA-CA95-40D7-AB77-4FF40201F405}"/>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42" name="TextBox 3">
          <a:extLst>
            <a:ext uri="{FF2B5EF4-FFF2-40B4-BE49-F238E27FC236}">
              <a16:creationId xmlns:a16="http://schemas.microsoft.com/office/drawing/2014/main" id="{267644CA-94CE-4D1F-B99A-241FF9A48BD6}"/>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2133"/>
    <xdr:sp macro="" textlink="">
      <xdr:nvSpPr>
        <xdr:cNvPr id="1543" name="TextBox 3">
          <a:extLst>
            <a:ext uri="{FF2B5EF4-FFF2-40B4-BE49-F238E27FC236}">
              <a16:creationId xmlns:a16="http://schemas.microsoft.com/office/drawing/2014/main" id="{665B2282-B886-4131-AB3F-CE0FC6CE27B6}"/>
            </a:ext>
          </a:extLst>
        </xdr:cNvPr>
        <xdr:cNvSpPr txBox="1">
          <a:spLocks noChangeArrowheads="1"/>
        </xdr:cNvSpPr>
      </xdr:nvSpPr>
      <xdr:spPr bwMode="auto">
        <a:xfrm>
          <a:off x="2438400" y="469582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3083"/>
    <xdr:sp macro="" textlink="">
      <xdr:nvSpPr>
        <xdr:cNvPr id="1544" name="TextBox 3">
          <a:extLst>
            <a:ext uri="{FF2B5EF4-FFF2-40B4-BE49-F238E27FC236}">
              <a16:creationId xmlns:a16="http://schemas.microsoft.com/office/drawing/2014/main" id="{0152E2E8-4BF0-495A-B15B-21012878D546}"/>
            </a:ext>
          </a:extLst>
        </xdr:cNvPr>
        <xdr:cNvSpPr txBox="1">
          <a:spLocks noChangeArrowheads="1"/>
        </xdr:cNvSpPr>
      </xdr:nvSpPr>
      <xdr:spPr bwMode="auto">
        <a:xfrm>
          <a:off x="2438400" y="469582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45" name="TextBox 3">
          <a:extLst>
            <a:ext uri="{FF2B5EF4-FFF2-40B4-BE49-F238E27FC236}">
              <a16:creationId xmlns:a16="http://schemas.microsoft.com/office/drawing/2014/main" id="{BC4F85F3-D20C-455A-BB5E-4EDDE594A7CA}"/>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46" name="TextBox 3">
          <a:extLst>
            <a:ext uri="{FF2B5EF4-FFF2-40B4-BE49-F238E27FC236}">
              <a16:creationId xmlns:a16="http://schemas.microsoft.com/office/drawing/2014/main" id="{58E22068-1639-40E8-81E7-043CF204F7DA}"/>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47" name="TextBox 3">
          <a:extLst>
            <a:ext uri="{FF2B5EF4-FFF2-40B4-BE49-F238E27FC236}">
              <a16:creationId xmlns:a16="http://schemas.microsoft.com/office/drawing/2014/main" id="{A7A32403-BB2A-4BB6-9EC4-BC6F87E5F760}"/>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3083"/>
    <xdr:sp macro="" textlink="">
      <xdr:nvSpPr>
        <xdr:cNvPr id="1548" name="TextBox 3">
          <a:extLst>
            <a:ext uri="{FF2B5EF4-FFF2-40B4-BE49-F238E27FC236}">
              <a16:creationId xmlns:a16="http://schemas.microsoft.com/office/drawing/2014/main" id="{29225AC6-DAA9-4214-BBAB-F7DE08803DD3}"/>
            </a:ext>
          </a:extLst>
        </xdr:cNvPr>
        <xdr:cNvSpPr txBox="1">
          <a:spLocks noChangeArrowheads="1"/>
        </xdr:cNvSpPr>
      </xdr:nvSpPr>
      <xdr:spPr bwMode="auto">
        <a:xfrm>
          <a:off x="2438400" y="469582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3083"/>
    <xdr:sp macro="" textlink="">
      <xdr:nvSpPr>
        <xdr:cNvPr id="1549" name="TextBox 3">
          <a:extLst>
            <a:ext uri="{FF2B5EF4-FFF2-40B4-BE49-F238E27FC236}">
              <a16:creationId xmlns:a16="http://schemas.microsoft.com/office/drawing/2014/main" id="{3FC2BD32-6D12-47B8-9C12-C03704461540}"/>
            </a:ext>
          </a:extLst>
        </xdr:cNvPr>
        <xdr:cNvSpPr txBox="1">
          <a:spLocks noChangeArrowheads="1"/>
        </xdr:cNvSpPr>
      </xdr:nvSpPr>
      <xdr:spPr bwMode="auto">
        <a:xfrm>
          <a:off x="2438400" y="469582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4086"/>
    <xdr:sp macro="" textlink="">
      <xdr:nvSpPr>
        <xdr:cNvPr id="1550" name="TextBox 3">
          <a:extLst>
            <a:ext uri="{FF2B5EF4-FFF2-40B4-BE49-F238E27FC236}">
              <a16:creationId xmlns:a16="http://schemas.microsoft.com/office/drawing/2014/main" id="{4094F4A6-BA48-4B74-8BC2-37D441A063DB}"/>
            </a:ext>
          </a:extLst>
        </xdr:cNvPr>
        <xdr:cNvSpPr txBox="1">
          <a:spLocks noChangeArrowheads="1"/>
        </xdr:cNvSpPr>
      </xdr:nvSpPr>
      <xdr:spPr bwMode="auto">
        <a:xfrm>
          <a:off x="2438400" y="469582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2133"/>
    <xdr:sp macro="" textlink="">
      <xdr:nvSpPr>
        <xdr:cNvPr id="1551" name="TextBox 3">
          <a:extLst>
            <a:ext uri="{FF2B5EF4-FFF2-40B4-BE49-F238E27FC236}">
              <a16:creationId xmlns:a16="http://schemas.microsoft.com/office/drawing/2014/main" id="{04A1E61D-4BCE-46A5-A675-8545BCDBB90F}"/>
            </a:ext>
          </a:extLst>
        </xdr:cNvPr>
        <xdr:cNvSpPr txBox="1">
          <a:spLocks noChangeArrowheads="1"/>
        </xdr:cNvSpPr>
      </xdr:nvSpPr>
      <xdr:spPr bwMode="auto">
        <a:xfrm>
          <a:off x="2438400" y="469582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3083"/>
    <xdr:sp macro="" textlink="">
      <xdr:nvSpPr>
        <xdr:cNvPr id="1552" name="TextBox 3">
          <a:extLst>
            <a:ext uri="{FF2B5EF4-FFF2-40B4-BE49-F238E27FC236}">
              <a16:creationId xmlns:a16="http://schemas.microsoft.com/office/drawing/2014/main" id="{9D269C2D-6A53-47B9-9627-3D596805855B}"/>
            </a:ext>
          </a:extLst>
        </xdr:cNvPr>
        <xdr:cNvSpPr txBox="1">
          <a:spLocks noChangeArrowheads="1"/>
        </xdr:cNvSpPr>
      </xdr:nvSpPr>
      <xdr:spPr bwMode="auto">
        <a:xfrm>
          <a:off x="2438400" y="469582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53" name="TextBox 3">
          <a:extLst>
            <a:ext uri="{FF2B5EF4-FFF2-40B4-BE49-F238E27FC236}">
              <a16:creationId xmlns:a16="http://schemas.microsoft.com/office/drawing/2014/main" id="{9676E4C3-1245-44B3-89F4-C9F694538AE1}"/>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3083"/>
    <xdr:sp macro="" textlink="">
      <xdr:nvSpPr>
        <xdr:cNvPr id="1554" name="TextBox 3">
          <a:extLst>
            <a:ext uri="{FF2B5EF4-FFF2-40B4-BE49-F238E27FC236}">
              <a16:creationId xmlns:a16="http://schemas.microsoft.com/office/drawing/2014/main" id="{BF9D2397-8C51-4439-BF76-6B03C98C622C}"/>
            </a:ext>
          </a:extLst>
        </xdr:cNvPr>
        <xdr:cNvSpPr txBox="1">
          <a:spLocks noChangeArrowheads="1"/>
        </xdr:cNvSpPr>
      </xdr:nvSpPr>
      <xdr:spPr bwMode="auto">
        <a:xfrm>
          <a:off x="2438400" y="469582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55" name="TextBox 3">
          <a:extLst>
            <a:ext uri="{FF2B5EF4-FFF2-40B4-BE49-F238E27FC236}">
              <a16:creationId xmlns:a16="http://schemas.microsoft.com/office/drawing/2014/main" id="{84772CC2-C290-482A-A9C7-4E5AB465B8EA}"/>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22608"/>
    <xdr:sp macro="" textlink="">
      <xdr:nvSpPr>
        <xdr:cNvPr id="1556" name="TextBox 3">
          <a:extLst>
            <a:ext uri="{FF2B5EF4-FFF2-40B4-BE49-F238E27FC236}">
              <a16:creationId xmlns:a16="http://schemas.microsoft.com/office/drawing/2014/main" id="{B244496A-2ED9-44B6-A519-FC5B3BA9B07D}"/>
            </a:ext>
          </a:extLst>
        </xdr:cNvPr>
        <xdr:cNvSpPr txBox="1">
          <a:spLocks noChangeArrowheads="1"/>
        </xdr:cNvSpPr>
      </xdr:nvSpPr>
      <xdr:spPr bwMode="auto">
        <a:xfrm>
          <a:off x="2438400" y="469582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57" name="TextBox 3">
          <a:extLst>
            <a:ext uri="{FF2B5EF4-FFF2-40B4-BE49-F238E27FC236}">
              <a16:creationId xmlns:a16="http://schemas.microsoft.com/office/drawing/2014/main" id="{8D3B10F0-94B0-4CCF-840D-14D4CF6F84F1}"/>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58" name="TextBox 3">
          <a:extLst>
            <a:ext uri="{FF2B5EF4-FFF2-40B4-BE49-F238E27FC236}">
              <a16:creationId xmlns:a16="http://schemas.microsoft.com/office/drawing/2014/main" id="{66B28BCC-755A-4A66-A48C-E6D5A27C9994}"/>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59" name="TextBox 3">
          <a:extLst>
            <a:ext uri="{FF2B5EF4-FFF2-40B4-BE49-F238E27FC236}">
              <a16:creationId xmlns:a16="http://schemas.microsoft.com/office/drawing/2014/main" id="{7DFB5933-37A4-4B53-B359-1D01E6D157DC}"/>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60" name="TextBox 3">
          <a:extLst>
            <a:ext uri="{FF2B5EF4-FFF2-40B4-BE49-F238E27FC236}">
              <a16:creationId xmlns:a16="http://schemas.microsoft.com/office/drawing/2014/main" id="{EF6704DB-AEAD-4C9F-9F0F-88D39E8D6690}"/>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61" name="TextBox 3">
          <a:extLst>
            <a:ext uri="{FF2B5EF4-FFF2-40B4-BE49-F238E27FC236}">
              <a16:creationId xmlns:a16="http://schemas.microsoft.com/office/drawing/2014/main" id="{9900BA8D-CDA9-460F-9FE8-E009A1F97025}"/>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62" name="TextBox 3">
          <a:extLst>
            <a:ext uri="{FF2B5EF4-FFF2-40B4-BE49-F238E27FC236}">
              <a16:creationId xmlns:a16="http://schemas.microsoft.com/office/drawing/2014/main" id="{94D5BABE-357A-4120-B555-1415F28782F6}"/>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63" name="TextBox 3">
          <a:extLst>
            <a:ext uri="{FF2B5EF4-FFF2-40B4-BE49-F238E27FC236}">
              <a16:creationId xmlns:a16="http://schemas.microsoft.com/office/drawing/2014/main" id="{FB586DE8-49B0-4E71-A201-232902E2519C}"/>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64" name="TextBox 3">
          <a:extLst>
            <a:ext uri="{FF2B5EF4-FFF2-40B4-BE49-F238E27FC236}">
              <a16:creationId xmlns:a16="http://schemas.microsoft.com/office/drawing/2014/main" id="{F2E9A19E-A9F4-4679-96F9-621D6E0A776C}"/>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65" name="TextBox 3">
          <a:extLst>
            <a:ext uri="{FF2B5EF4-FFF2-40B4-BE49-F238E27FC236}">
              <a16:creationId xmlns:a16="http://schemas.microsoft.com/office/drawing/2014/main" id="{81DB50C0-B643-4427-9624-A33335ECECFE}"/>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66" name="TextBox 3">
          <a:extLst>
            <a:ext uri="{FF2B5EF4-FFF2-40B4-BE49-F238E27FC236}">
              <a16:creationId xmlns:a16="http://schemas.microsoft.com/office/drawing/2014/main" id="{00487EB7-15EF-4D8B-B4AE-7A08BF8A9C8D}"/>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67" name="TextBox 3">
          <a:extLst>
            <a:ext uri="{FF2B5EF4-FFF2-40B4-BE49-F238E27FC236}">
              <a16:creationId xmlns:a16="http://schemas.microsoft.com/office/drawing/2014/main" id="{562EE3B8-7AF8-453B-9732-FCBBBA56A8B0}"/>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68" name="TextBox 3">
          <a:extLst>
            <a:ext uri="{FF2B5EF4-FFF2-40B4-BE49-F238E27FC236}">
              <a16:creationId xmlns:a16="http://schemas.microsoft.com/office/drawing/2014/main" id="{6F340E89-EF32-40D4-BD32-3856EA3007E1}"/>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69" name="TextBox 3">
          <a:extLst>
            <a:ext uri="{FF2B5EF4-FFF2-40B4-BE49-F238E27FC236}">
              <a16:creationId xmlns:a16="http://schemas.microsoft.com/office/drawing/2014/main" id="{F78220D7-D92C-4F51-8C52-712C827DCE0F}"/>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70" name="TextBox 3">
          <a:extLst>
            <a:ext uri="{FF2B5EF4-FFF2-40B4-BE49-F238E27FC236}">
              <a16:creationId xmlns:a16="http://schemas.microsoft.com/office/drawing/2014/main" id="{E1141C38-7701-47C2-871C-8A920E4BF0C3}"/>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71" name="TextBox 3">
          <a:extLst>
            <a:ext uri="{FF2B5EF4-FFF2-40B4-BE49-F238E27FC236}">
              <a16:creationId xmlns:a16="http://schemas.microsoft.com/office/drawing/2014/main" id="{A1CD4B08-AE0C-46D4-A8E6-EF18D88DB850}"/>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72" name="TextBox 3">
          <a:extLst>
            <a:ext uri="{FF2B5EF4-FFF2-40B4-BE49-F238E27FC236}">
              <a16:creationId xmlns:a16="http://schemas.microsoft.com/office/drawing/2014/main" id="{BAE505AE-C91A-4533-9501-52090AFEFCFC}"/>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73" name="TextBox 3">
          <a:extLst>
            <a:ext uri="{FF2B5EF4-FFF2-40B4-BE49-F238E27FC236}">
              <a16:creationId xmlns:a16="http://schemas.microsoft.com/office/drawing/2014/main" id="{AF380E68-5F27-4184-A556-DD20D0C222AC}"/>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74" name="TextBox 3">
          <a:extLst>
            <a:ext uri="{FF2B5EF4-FFF2-40B4-BE49-F238E27FC236}">
              <a16:creationId xmlns:a16="http://schemas.microsoft.com/office/drawing/2014/main" id="{209C1B63-6F2B-4419-A286-CB0B1CBE2CB0}"/>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75" name="TextBox 3">
          <a:extLst>
            <a:ext uri="{FF2B5EF4-FFF2-40B4-BE49-F238E27FC236}">
              <a16:creationId xmlns:a16="http://schemas.microsoft.com/office/drawing/2014/main" id="{2218A276-ADCF-422A-B368-63FAFA5FED89}"/>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76" name="TextBox 3">
          <a:extLst>
            <a:ext uri="{FF2B5EF4-FFF2-40B4-BE49-F238E27FC236}">
              <a16:creationId xmlns:a16="http://schemas.microsoft.com/office/drawing/2014/main" id="{631B08B1-889C-4E08-B49C-D3A6450DFACE}"/>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77" name="TextBox 3">
          <a:extLst>
            <a:ext uri="{FF2B5EF4-FFF2-40B4-BE49-F238E27FC236}">
              <a16:creationId xmlns:a16="http://schemas.microsoft.com/office/drawing/2014/main" id="{E802BE91-9748-4EFB-A780-74BB3CC6BB67}"/>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78" name="TextBox 3">
          <a:extLst>
            <a:ext uri="{FF2B5EF4-FFF2-40B4-BE49-F238E27FC236}">
              <a16:creationId xmlns:a16="http://schemas.microsoft.com/office/drawing/2014/main" id="{1B571861-0624-4C6D-8DAF-F66D7BD41298}"/>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5308"/>
    <xdr:sp macro="" textlink="">
      <xdr:nvSpPr>
        <xdr:cNvPr id="1579" name="TextBox 3">
          <a:extLst>
            <a:ext uri="{FF2B5EF4-FFF2-40B4-BE49-F238E27FC236}">
              <a16:creationId xmlns:a16="http://schemas.microsoft.com/office/drawing/2014/main" id="{6F9CB4C1-4647-43E9-AE3D-1C91F7933A8B}"/>
            </a:ext>
          </a:extLst>
        </xdr:cNvPr>
        <xdr:cNvSpPr txBox="1">
          <a:spLocks noChangeArrowheads="1"/>
        </xdr:cNvSpPr>
      </xdr:nvSpPr>
      <xdr:spPr bwMode="auto">
        <a:xfrm>
          <a:off x="2438400" y="4695825"/>
          <a:ext cx="0" cy="33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4086"/>
    <xdr:sp macro="" textlink="">
      <xdr:nvSpPr>
        <xdr:cNvPr id="1580" name="TextBox 3">
          <a:extLst>
            <a:ext uri="{FF2B5EF4-FFF2-40B4-BE49-F238E27FC236}">
              <a16:creationId xmlns:a16="http://schemas.microsoft.com/office/drawing/2014/main" id="{905369D7-B88E-403C-B1D6-D2B27BB4C9D7}"/>
            </a:ext>
          </a:extLst>
        </xdr:cNvPr>
        <xdr:cNvSpPr txBox="1">
          <a:spLocks noChangeArrowheads="1"/>
        </xdr:cNvSpPr>
      </xdr:nvSpPr>
      <xdr:spPr bwMode="auto">
        <a:xfrm>
          <a:off x="2438400" y="469582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5308"/>
    <xdr:sp macro="" textlink="">
      <xdr:nvSpPr>
        <xdr:cNvPr id="1581" name="TextBox 3">
          <a:extLst>
            <a:ext uri="{FF2B5EF4-FFF2-40B4-BE49-F238E27FC236}">
              <a16:creationId xmlns:a16="http://schemas.microsoft.com/office/drawing/2014/main" id="{FFEA5C84-0E33-4CF7-8A3E-5677A3154D86}"/>
            </a:ext>
          </a:extLst>
        </xdr:cNvPr>
        <xdr:cNvSpPr txBox="1">
          <a:spLocks noChangeArrowheads="1"/>
        </xdr:cNvSpPr>
      </xdr:nvSpPr>
      <xdr:spPr bwMode="auto">
        <a:xfrm>
          <a:off x="2438400" y="4695825"/>
          <a:ext cx="0" cy="33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4086"/>
    <xdr:sp macro="" textlink="">
      <xdr:nvSpPr>
        <xdr:cNvPr id="1582" name="TextBox 3">
          <a:extLst>
            <a:ext uri="{FF2B5EF4-FFF2-40B4-BE49-F238E27FC236}">
              <a16:creationId xmlns:a16="http://schemas.microsoft.com/office/drawing/2014/main" id="{4CEA37D1-B2CE-4A2E-9406-838053D9FAB5}"/>
            </a:ext>
          </a:extLst>
        </xdr:cNvPr>
        <xdr:cNvSpPr txBox="1">
          <a:spLocks noChangeArrowheads="1"/>
        </xdr:cNvSpPr>
      </xdr:nvSpPr>
      <xdr:spPr bwMode="auto">
        <a:xfrm>
          <a:off x="2438400" y="469582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83" name="TextBox 3">
          <a:extLst>
            <a:ext uri="{FF2B5EF4-FFF2-40B4-BE49-F238E27FC236}">
              <a16:creationId xmlns:a16="http://schemas.microsoft.com/office/drawing/2014/main" id="{694744C8-6597-4EF3-ACB6-99DE6DCF99BE}"/>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84" name="TextBox 3">
          <a:extLst>
            <a:ext uri="{FF2B5EF4-FFF2-40B4-BE49-F238E27FC236}">
              <a16:creationId xmlns:a16="http://schemas.microsoft.com/office/drawing/2014/main" id="{AC53E7C1-F17A-4B13-890D-92BE06403431}"/>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4086"/>
    <xdr:sp macro="" textlink="">
      <xdr:nvSpPr>
        <xdr:cNvPr id="1585" name="TextBox 3">
          <a:extLst>
            <a:ext uri="{FF2B5EF4-FFF2-40B4-BE49-F238E27FC236}">
              <a16:creationId xmlns:a16="http://schemas.microsoft.com/office/drawing/2014/main" id="{0D49556B-C08B-4C54-A405-2030729AEC79}"/>
            </a:ext>
          </a:extLst>
        </xdr:cNvPr>
        <xdr:cNvSpPr txBox="1">
          <a:spLocks noChangeArrowheads="1"/>
        </xdr:cNvSpPr>
      </xdr:nvSpPr>
      <xdr:spPr bwMode="auto">
        <a:xfrm>
          <a:off x="2438400" y="469582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86" name="TextBox 3">
          <a:extLst>
            <a:ext uri="{FF2B5EF4-FFF2-40B4-BE49-F238E27FC236}">
              <a16:creationId xmlns:a16="http://schemas.microsoft.com/office/drawing/2014/main" id="{0545D894-99BB-414E-BA33-113C533CABFD}"/>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4086"/>
    <xdr:sp macro="" textlink="">
      <xdr:nvSpPr>
        <xdr:cNvPr id="1587" name="TextBox 3">
          <a:extLst>
            <a:ext uri="{FF2B5EF4-FFF2-40B4-BE49-F238E27FC236}">
              <a16:creationId xmlns:a16="http://schemas.microsoft.com/office/drawing/2014/main" id="{E191D47D-BF82-492C-9AA4-1C16CD48E689}"/>
            </a:ext>
          </a:extLst>
        </xdr:cNvPr>
        <xdr:cNvSpPr txBox="1">
          <a:spLocks noChangeArrowheads="1"/>
        </xdr:cNvSpPr>
      </xdr:nvSpPr>
      <xdr:spPr bwMode="auto">
        <a:xfrm>
          <a:off x="2438400" y="469582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88" name="TextBox 3">
          <a:extLst>
            <a:ext uri="{FF2B5EF4-FFF2-40B4-BE49-F238E27FC236}">
              <a16:creationId xmlns:a16="http://schemas.microsoft.com/office/drawing/2014/main" id="{094CD920-0364-4352-AB10-53971BB04E86}"/>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7261"/>
    <xdr:sp macro="" textlink="">
      <xdr:nvSpPr>
        <xdr:cNvPr id="1589" name="TextBox 3">
          <a:extLst>
            <a:ext uri="{FF2B5EF4-FFF2-40B4-BE49-F238E27FC236}">
              <a16:creationId xmlns:a16="http://schemas.microsoft.com/office/drawing/2014/main" id="{F2081169-CC4A-4186-ACEF-CA95F29CB17C}"/>
            </a:ext>
          </a:extLst>
        </xdr:cNvPr>
        <xdr:cNvSpPr txBox="1">
          <a:spLocks noChangeArrowheads="1"/>
        </xdr:cNvSpPr>
      </xdr:nvSpPr>
      <xdr:spPr bwMode="auto">
        <a:xfrm>
          <a:off x="2438400" y="469582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590" name="TextBox 3">
          <a:extLst>
            <a:ext uri="{FF2B5EF4-FFF2-40B4-BE49-F238E27FC236}">
              <a16:creationId xmlns:a16="http://schemas.microsoft.com/office/drawing/2014/main" id="{CCA5DAD7-3AF4-49BE-BB74-DAEE1D628188}"/>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7261"/>
    <xdr:sp macro="" textlink="">
      <xdr:nvSpPr>
        <xdr:cNvPr id="1591" name="TextBox 3">
          <a:extLst>
            <a:ext uri="{FF2B5EF4-FFF2-40B4-BE49-F238E27FC236}">
              <a16:creationId xmlns:a16="http://schemas.microsoft.com/office/drawing/2014/main" id="{ECDE3E19-57F8-43D8-A300-564B4C69A2D8}"/>
            </a:ext>
          </a:extLst>
        </xdr:cNvPr>
        <xdr:cNvSpPr txBox="1">
          <a:spLocks noChangeArrowheads="1"/>
        </xdr:cNvSpPr>
      </xdr:nvSpPr>
      <xdr:spPr bwMode="auto">
        <a:xfrm>
          <a:off x="2438400" y="469582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92" name="TextBox 3">
          <a:extLst>
            <a:ext uri="{FF2B5EF4-FFF2-40B4-BE49-F238E27FC236}">
              <a16:creationId xmlns:a16="http://schemas.microsoft.com/office/drawing/2014/main" id="{B2DC1745-1A3F-4B6C-B96D-94164E7BE83D}"/>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7261"/>
    <xdr:sp macro="" textlink="">
      <xdr:nvSpPr>
        <xdr:cNvPr id="1593" name="TextBox 3">
          <a:extLst>
            <a:ext uri="{FF2B5EF4-FFF2-40B4-BE49-F238E27FC236}">
              <a16:creationId xmlns:a16="http://schemas.microsoft.com/office/drawing/2014/main" id="{B0021AE8-9409-4749-A344-D1286C03248A}"/>
            </a:ext>
          </a:extLst>
        </xdr:cNvPr>
        <xdr:cNvSpPr txBox="1">
          <a:spLocks noChangeArrowheads="1"/>
        </xdr:cNvSpPr>
      </xdr:nvSpPr>
      <xdr:spPr bwMode="auto">
        <a:xfrm>
          <a:off x="2438400" y="469582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94" name="TextBox 3">
          <a:extLst>
            <a:ext uri="{FF2B5EF4-FFF2-40B4-BE49-F238E27FC236}">
              <a16:creationId xmlns:a16="http://schemas.microsoft.com/office/drawing/2014/main" id="{7EA39A4A-4E6E-44DA-9951-1A67E18904CB}"/>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95" name="TextBox 3">
          <a:extLst>
            <a:ext uri="{FF2B5EF4-FFF2-40B4-BE49-F238E27FC236}">
              <a16:creationId xmlns:a16="http://schemas.microsoft.com/office/drawing/2014/main" id="{FE2D4025-D5A8-4E8B-803C-535E239F4941}"/>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96" name="TextBox 3">
          <a:extLst>
            <a:ext uri="{FF2B5EF4-FFF2-40B4-BE49-F238E27FC236}">
              <a16:creationId xmlns:a16="http://schemas.microsoft.com/office/drawing/2014/main" id="{A5D937B1-628F-42EC-A953-971EF2B73899}"/>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97" name="TextBox 3">
          <a:extLst>
            <a:ext uri="{FF2B5EF4-FFF2-40B4-BE49-F238E27FC236}">
              <a16:creationId xmlns:a16="http://schemas.microsoft.com/office/drawing/2014/main" id="{E4BE8290-D19F-4D66-9718-BD1C30E15640}"/>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98" name="TextBox 3">
          <a:extLst>
            <a:ext uri="{FF2B5EF4-FFF2-40B4-BE49-F238E27FC236}">
              <a16:creationId xmlns:a16="http://schemas.microsoft.com/office/drawing/2014/main" id="{0C28017F-2020-4498-9F4B-A66306D144A1}"/>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599" name="TextBox 3">
          <a:extLst>
            <a:ext uri="{FF2B5EF4-FFF2-40B4-BE49-F238E27FC236}">
              <a16:creationId xmlns:a16="http://schemas.microsoft.com/office/drawing/2014/main" id="{2D57A584-64AA-47E4-BAC9-5C7DC84AC83A}"/>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600" name="TextBox 3">
          <a:extLst>
            <a:ext uri="{FF2B5EF4-FFF2-40B4-BE49-F238E27FC236}">
              <a16:creationId xmlns:a16="http://schemas.microsoft.com/office/drawing/2014/main" id="{0070F80D-8BB2-4EA9-B956-0DFE915B1F92}"/>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601" name="TextBox 3">
          <a:extLst>
            <a:ext uri="{FF2B5EF4-FFF2-40B4-BE49-F238E27FC236}">
              <a16:creationId xmlns:a16="http://schemas.microsoft.com/office/drawing/2014/main" id="{F896E65D-8197-4D82-B2C9-EFB1CC4B248F}"/>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602" name="TextBox 3">
          <a:extLst>
            <a:ext uri="{FF2B5EF4-FFF2-40B4-BE49-F238E27FC236}">
              <a16:creationId xmlns:a16="http://schemas.microsoft.com/office/drawing/2014/main" id="{CE25EA18-2033-437D-9F6A-B486F33CC214}"/>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603" name="TextBox 3">
          <a:extLst>
            <a:ext uri="{FF2B5EF4-FFF2-40B4-BE49-F238E27FC236}">
              <a16:creationId xmlns:a16="http://schemas.microsoft.com/office/drawing/2014/main" id="{A49CD07E-2FD5-4FD9-A1D2-03857725D3AC}"/>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04" name="Text Box 22">
          <a:extLst>
            <a:ext uri="{FF2B5EF4-FFF2-40B4-BE49-F238E27FC236}">
              <a16:creationId xmlns:a16="http://schemas.microsoft.com/office/drawing/2014/main" id="{F617E52D-11BC-4CE3-8768-64E9AADD418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05" name="Text Box 23">
          <a:extLst>
            <a:ext uri="{FF2B5EF4-FFF2-40B4-BE49-F238E27FC236}">
              <a16:creationId xmlns:a16="http://schemas.microsoft.com/office/drawing/2014/main" id="{B6A83D35-808B-4A67-877F-618E9D34FA0A}"/>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06" name="Text Box 24">
          <a:extLst>
            <a:ext uri="{FF2B5EF4-FFF2-40B4-BE49-F238E27FC236}">
              <a16:creationId xmlns:a16="http://schemas.microsoft.com/office/drawing/2014/main" id="{7E5CC3C1-359D-408A-A287-B9C4EE61251D}"/>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07" name="Text Box 25">
          <a:extLst>
            <a:ext uri="{FF2B5EF4-FFF2-40B4-BE49-F238E27FC236}">
              <a16:creationId xmlns:a16="http://schemas.microsoft.com/office/drawing/2014/main" id="{87FC6321-D778-48B3-93CB-EA0B8972F10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08" name="Text Box 26">
          <a:extLst>
            <a:ext uri="{FF2B5EF4-FFF2-40B4-BE49-F238E27FC236}">
              <a16:creationId xmlns:a16="http://schemas.microsoft.com/office/drawing/2014/main" id="{1771EFB5-3B60-42FD-9538-06FB96ED457A}"/>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09" name="Text Box 27">
          <a:extLst>
            <a:ext uri="{FF2B5EF4-FFF2-40B4-BE49-F238E27FC236}">
              <a16:creationId xmlns:a16="http://schemas.microsoft.com/office/drawing/2014/main" id="{E25DDFF2-B35F-4575-9A92-FC656481CC6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10" name="Text Box 28">
          <a:extLst>
            <a:ext uri="{FF2B5EF4-FFF2-40B4-BE49-F238E27FC236}">
              <a16:creationId xmlns:a16="http://schemas.microsoft.com/office/drawing/2014/main" id="{BC1EC70F-5699-4FED-90FA-6004EA575C3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11" name="Text Box 29">
          <a:extLst>
            <a:ext uri="{FF2B5EF4-FFF2-40B4-BE49-F238E27FC236}">
              <a16:creationId xmlns:a16="http://schemas.microsoft.com/office/drawing/2014/main" id="{B4793F2D-B2DF-4F7B-94DD-F984C17DD0C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12" name="Text Box 14">
          <a:extLst>
            <a:ext uri="{FF2B5EF4-FFF2-40B4-BE49-F238E27FC236}">
              <a16:creationId xmlns:a16="http://schemas.microsoft.com/office/drawing/2014/main" id="{9F3011E0-BA73-4B4C-92E1-DB9C37299DD3}"/>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13" name="Text Box 15">
          <a:extLst>
            <a:ext uri="{FF2B5EF4-FFF2-40B4-BE49-F238E27FC236}">
              <a16:creationId xmlns:a16="http://schemas.microsoft.com/office/drawing/2014/main" id="{7613B880-4AA2-413F-B4EA-2258F24A758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14" name="Text Box 16">
          <a:extLst>
            <a:ext uri="{FF2B5EF4-FFF2-40B4-BE49-F238E27FC236}">
              <a16:creationId xmlns:a16="http://schemas.microsoft.com/office/drawing/2014/main" id="{E18929B7-8231-4B9A-90B7-C2A580D8B55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15" name="Text Box 17">
          <a:extLst>
            <a:ext uri="{FF2B5EF4-FFF2-40B4-BE49-F238E27FC236}">
              <a16:creationId xmlns:a16="http://schemas.microsoft.com/office/drawing/2014/main" id="{36976426-F6BB-400B-9920-D9BB0CC3E5C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16" name="Text Box 18">
          <a:extLst>
            <a:ext uri="{FF2B5EF4-FFF2-40B4-BE49-F238E27FC236}">
              <a16:creationId xmlns:a16="http://schemas.microsoft.com/office/drawing/2014/main" id="{2EA9A4D6-D9A2-41E6-8831-55BC9DEA3E2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17" name="Text Box 19">
          <a:extLst>
            <a:ext uri="{FF2B5EF4-FFF2-40B4-BE49-F238E27FC236}">
              <a16:creationId xmlns:a16="http://schemas.microsoft.com/office/drawing/2014/main" id="{0C298D9F-540F-4C6D-BA5A-5228A6A1A3F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18" name="Text Box 20">
          <a:extLst>
            <a:ext uri="{FF2B5EF4-FFF2-40B4-BE49-F238E27FC236}">
              <a16:creationId xmlns:a16="http://schemas.microsoft.com/office/drawing/2014/main" id="{09CA8CB5-FA71-4326-8AE5-9F59409FFA4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19" name="Text Box 21">
          <a:extLst>
            <a:ext uri="{FF2B5EF4-FFF2-40B4-BE49-F238E27FC236}">
              <a16:creationId xmlns:a16="http://schemas.microsoft.com/office/drawing/2014/main" id="{569ECBAA-D50A-4315-B9B6-F00AF8C4F618}"/>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20" name="Text Box 14">
          <a:extLst>
            <a:ext uri="{FF2B5EF4-FFF2-40B4-BE49-F238E27FC236}">
              <a16:creationId xmlns:a16="http://schemas.microsoft.com/office/drawing/2014/main" id="{3F422168-A86C-434F-90DE-2CD166C9B609}"/>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21" name="Text Box 15">
          <a:extLst>
            <a:ext uri="{FF2B5EF4-FFF2-40B4-BE49-F238E27FC236}">
              <a16:creationId xmlns:a16="http://schemas.microsoft.com/office/drawing/2014/main" id="{29606793-FD2F-4A50-94DB-DF1203239140}"/>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22" name="Text Box 16">
          <a:extLst>
            <a:ext uri="{FF2B5EF4-FFF2-40B4-BE49-F238E27FC236}">
              <a16:creationId xmlns:a16="http://schemas.microsoft.com/office/drawing/2014/main" id="{E797C367-C7F6-4E07-8612-1836192CE58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23" name="Text Box 17">
          <a:extLst>
            <a:ext uri="{FF2B5EF4-FFF2-40B4-BE49-F238E27FC236}">
              <a16:creationId xmlns:a16="http://schemas.microsoft.com/office/drawing/2014/main" id="{887497A8-DDDB-4B74-900C-BF12E7748AC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24" name="Text Box 18">
          <a:extLst>
            <a:ext uri="{FF2B5EF4-FFF2-40B4-BE49-F238E27FC236}">
              <a16:creationId xmlns:a16="http://schemas.microsoft.com/office/drawing/2014/main" id="{743E7673-AF79-4327-BE82-96A07771C5A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25" name="Text Box 19">
          <a:extLst>
            <a:ext uri="{FF2B5EF4-FFF2-40B4-BE49-F238E27FC236}">
              <a16:creationId xmlns:a16="http://schemas.microsoft.com/office/drawing/2014/main" id="{F9E82940-E006-429D-AC14-8A72266F6F88}"/>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26" name="Text Box 20">
          <a:extLst>
            <a:ext uri="{FF2B5EF4-FFF2-40B4-BE49-F238E27FC236}">
              <a16:creationId xmlns:a16="http://schemas.microsoft.com/office/drawing/2014/main" id="{EBDD18A4-E497-49BF-A6CE-3518C8A9DD29}"/>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27" name="Text Box 21">
          <a:extLst>
            <a:ext uri="{FF2B5EF4-FFF2-40B4-BE49-F238E27FC236}">
              <a16:creationId xmlns:a16="http://schemas.microsoft.com/office/drawing/2014/main" id="{1A95D99B-2C4A-43A9-AB04-A88C59EAC569}"/>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28" name="Text Box 22">
          <a:extLst>
            <a:ext uri="{FF2B5EF4-FFF2-40B4-BE49-F238E27FC236}">
              <a16:creationId xmlns:a16="http://schemas.microsoft.com/office/drawing/2014/main" id="{5056A3F0-E3EB-4060-82D5-F210A93ADB4A}"/>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29" name="Text Box 23">
          <a:extLst>
            <a:ext uri="{FF2B5EF4-FFF2-40B4-BE49-F238E27FC236}">
              <a16:creationId xmlns:a16="http://schemas.microsoft.com/office/drawing/2014/main" id="{A8A92584-354D-480C-8FE0-6BC9CECC3838}"/>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30" name="Text Box 24">
          <a:extLst>
            <a:ext uri="{FF2B5EF4-FFF2-40B4-BE49-F238E27FC236}">
              <a16:creationId xmlns:a16="http://schemas.microsoft.com/office/drawing/2014/main" id="{07B98CD6-D833-4DFE-9C3B-C4020E93E3F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31" name="Text Box 25">
          <a:extLst>
            <a:ext uri="{FF2B5EF4-FFF2-40B4-BE49-F238E27FC236}">
              <a16:creationId xmlns:a16="http://schemas.microsoft.com/office/drawing/2014/main" id="{DB3F4B11-9FA2-4205-8536-E081582F23CA}"/>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32" name="Text Box 26">
          <a:extLst>
            <a:ext uri="{FF2B5EF4-FFF2-40B4-BE49-F238E27FC236}">
              <a16:creationId xmlns:a16="http://schemas.microsoft.com/office/drawing/2014/main" id="{D2CFB2B3-E006-4492-87E9-1E92F248F61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33" name="Text Box 27">
          <a:extLst>
            <a:ext uri="{FF2B5EF4-FFF2-40B4-BE49-F238E27FC236}">
              <a16:creationId xmlns:a16="http://schemas.microsoft.com/office/drawing/2014/main" id="{CD25BFC3-7A02-46EB-A783-5EB72C769B9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34" name="Text Box 28">
          <a:extLst>
            <a:ext uri="{FF2B5EF4-FFF2-40B4-BE49-F238E27FC236}">
              <a16:creationId xmlns:a16="http://schemas.microsoft.com/office/drawing/2014/main" id="{1DDD0F28-DD9D-45AA-97C1-7816ACC5000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35" name="Text Box 29">
          <a:extLst>
            <a:ext uri="{FF2B5EF4-FFF2-40B4-BE49-F238E27FC236}">
              <a16:creationId xmlns:a16="http://schemas.microsoft.com/office/drawing/2014/main" id="{480FC296-52B3-4F01-94D5-680110949A3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36" name="Text Box 14">
          <a:extLst>
            <a:ext uri="{FF2B5EF4-FFF2-40B4-BE49-F238E27FC236}">
              <a16:creationId xmlns:a16="http://schemas.microsoft.com/office/drawing/2014/main" id="{776F7FBE-6841-437A-9816-F56C5781289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37" name="Text Box 15">
          <a:extLst>
            <a:ext uri="{FF2B5EF4-FFF2-40B4-BE49-F238E27FC236}">
              <a16:creationId xmlns:a16="http://schemas.microsoft.com/office/drawing/2014/main" id="{FAFF855F-D60D-40AF-AF70-7D5C55F11CB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38" name="Text Box 16">
          <a:extLst>
            <a:ext uri="{FF2B5EF4-FFF2-40B4-BE49-F238E27FC236}">
              <a16:creationId xmlns:a16="http://schemas.microsoft.com/office/drawing/2014/main" id="{BA652225-FDBE-42F1-B272-CFA7D7A70F7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39" name="Text Box 17">
          <a:extLst>
            <a:ext uri="{FF2B5EF4-FFF2-40B4-BE49-F238E27FC236}">
              <a16:creationId xmlns:a16="http://schemas.microsoft.com/office/drawing/2014/main" id="{0DE2D0D8-5EBC-4FC0-BC78-A5B02BCE134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40" name="Text Box 18">
          <a:extLst>
            <a:ext uri="{FF2B5EF4-FFF2-40B4-BE49-F238E27FC236}">
              <a16:creationId xmlns:a16="http://schemas.microsoft.com/office/drawing/2014/main" id="{17D22F9E-4D36-4DDC-8A7F-93C71429C2B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41" name="Text Box 19">
          <a:extLst>
            <a:ext uri="{FF2B5EF4-FFF2-40B4-BE49-F238E27FC236}">
              <a16:creationId xmlns:a16="http://schemas.microsoft.com/office/drawing/2014/main" id="{C7B1C286-7680-407B-A442-F2D209FDDA7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42" name="Text Box 20">
          <a:extLst>
            <a:ext uri="{FF2B5EF4-FFF2-40B4-BE49-F238E27FC236}">
              <a16:creationId xmlns:a16="http://schemas.microsoft.com/office/drawing/2014/main" id="{398F081B-5520-4919-A3E6-44C98B3EF90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43" name="Text Box 21">
          <a:extLst>
            <a:ext uri="{FF2B5EF4-FFF2-40B4-BE49-F238E27FC236}">
              <a16:creationId xmlns:a16="http://schemas.microsoft.com/office/drawing/2014/main" id="{F3CD5C5C-554E-4864-B8EB-CA15D141B25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44" name="Text Box 14">
          <a:extLst>
            <a:ext uri="{FF2B5EF4-FFF2-40B4-BE49-F238E27FC236}">
              <a16:creationId xmlns:a16="http://schemas.microsoft.com/office/drawing/2014/main" id="{2DFAA969-D9D2-4192-9D64-D3D419E0B14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45" name="Text Box 15">
          <a:extLst>
            <a:ext uri="{FF2B5EF4-FFF2-40B4-BE49-F238E27FC236}">
              <a16:creationId xmlns:a16="http://schemas.microsoft.com/office/drawing/2014/main" id="{2614DEC4-5072-4409-BE0D-EA03C7E0591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46" name="Text Box 16">
          <a:extLst>
            <a:ext uri="{FF2B5EF4-FFF2-40B4-BE49-F238E27FC236}">
              <a16:creationId xmlns:a16="http://schemas.microsoft.com/office/drawing/2014/main" id="{A3A61F5D-C825-4193-9776-78680F75D36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47" name="Text Box 17">
          <a:extLst>
            <a:ext uri="{FF2B5EF4-FFF2-40B4-BE49-F238E27FC236}">
              <a16:creationId xmlns:a16="http://schemas.microsoft.com/office/drawing/2014/main" id="{C113E09F-8633-4417-8BB7-78BF5D9EFCC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48" name="Text Box 18">
          <a:extLst>
            <a:ext uri="{FF2B5EF4-FFF2-40B4-BE49-F238E27FC236}">
              <a16:creationId xmlns:a16="http://schemas.microsoft.com/office/drawing/2014/main" id="{7D986A6A-F1A0-4111-A0BE-8F2643BD484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49" name="Text Box 19">
          <a:extLst>
            <a:ext uri="{FF2B5EF4-FFF2-40B4-BE49-F238E27FC236}">
              <a16:creationId xmlns:a16="http://schemas.microsoft.com/office/drawing/2014/main" id="{0B436FE5-FBD1-4C08-976C-CA39ED595EC3}"/>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50" name="Text Box 20">
          <a:extLst>
            <a:ext uri="{FF2B5EF4-FFF2-40B4-BE49-F238E27FC236}">
              <a16:creationId xmlns:a16="http://schemas.microsoft.com/office/drawing/2014/main" id="{5B383732-9958-4681-8609-273F42EC63C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51" name="Text Box 21">
          <a:extLst>
            <a:ext uri="{FF2B5EF4-FFF2-40B4-BE49-F238E27FC236}">
              <a16:creationId xmlns:a16="http://schemas.microsoft.com/office/drawing/2014/main" id="{87414695-6226-487F-8F0B-2ED98FF31DF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52" name="Text Box 22">
          <a:extLst>
            <a:ext uri="{FF2B5EF4-FFF2-40B4-BE49-F238E27FC236}">
              <a16:creationId xmlns:a16="http://schemas.microsoft.com/office/drawing/2014/main" id="{34BCBA3C-3501-4001-8A8F-2765BA6FBE50}"/>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53" name="Text Box 23">
          <a:extLst>
            <a:ext uri="{FF2B5EF4-FFF2-40B4-BE49-F238E27FC236}">
              <a16:creationId xmlns:a16="http://schemas.microsoft.com/office/drawing/2014/main" id="{91172F63-6B6B-475B-A7C3-CD1A822517DD}"/>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54" name="Text Box 24">
          <a:extLst>
            <a:ext uri="{FF2B5EF4-FFF2-40B4-BE49-F238E27FC236}">
              <a16:creationId xmlns:a16="http://schemas.microsoft.com/office/drawing/2014/main" id="{9B9A5421-A259-4C0B-BBAD-78143553E5B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55" name="Text Box 25">
          <a:extLst>
            <a:ext uri="{FF2B5EF4-FFF2-40B4-BE49-F238E27FC236}">
              <a16:creationId xmlns:a16="http://schemas.microsoft.com/office/drawing/2014/main" id="{56A7197B-BDB7-4C3D-9146-F16CA66A2E5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56" name="Text Box 26">
          <a:extLst>
            <a:ext uri="{FF2B5EF4-FFF2-40B4-BE49-F238E27FC236}">
              <a16:creationId xmlns:a16="http://schemas.microsoft.com/office/drawing/2014/main" id="{84FDCDDE-76C5-4F4B-B127-61C24AB93DFD}"/>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57" name="Text Box 27">
          <a:extLst>
            <a:ext uri="{FF2B5EF4-FFF2-40B4-BE49-F238E27FC236}">
              <a16:creationId xmlns:a16="http://schemas.microsoft.com/office/drawing/2014/main" id="{0B036F39-38F0-4ACA-8922-70350996953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58" name="Text Box 28">
          <a:extLst>
            <a:ext uri="{FF2B5EF4-FFF2-40B4-BE49-F238E27FC236}">
              <a16:creationId xmlns:a16="http://schemas.microsoft.com/office/drawing/2014/main" id="{0E4CB638-3BB8-46B0-8756-21BC0981CCF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59" name="Text Box 29">
          <a:extLst>
            <a:ext uri="{FF2B5EF4-FFF2-40B4-BE49-F238E27FC236}">
              <a16:creationId xmlns:a16="http://schemas.microsoft.com/office/drawing/2014/main" id="{EF7CCB5F-EEFD-45E6-A58A-D535A47BDD6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60" name="Text Box 14">
          <a:extLst>
            <a:ext uri="{FF2B5EF4-FFF2-40B4-BE49-F238E27FC236}">
              <a16:creationId xmlns:a16="http://schemas.microsoft.com/office/drawing/2014/main" id="{300BF876-A3B0-41C1-AC4E-9DBE476DA9C9}"/>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61" name="Text Box 15">
          <a:extLst>
            <a:ext uri="{FF2B5EF4-FFF2-40B4-BE49-F238E27FC236}">
              <a16:creationId xmlns:a16="http://schemas.microsoft.com/office/drawing/2014/main" id="{935299FC-AE5D-491A-90CE-F8F494D495B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62" name="Text Box 16">
          <a:extLst>
            <a:ext uri="{FF2B5EF4-FFF2-40B4-BE49-F238E27FC236}">
              <a16:creationId xmlns:a16="http://schemas.microsoft.com/office/drawing/2014/main" id="{E2A27989-DEDA-4C07-8E0A-A7A054D7515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63" name="Text Box 17">
          <a:extLst>
            <a:ext uri="{FF2B5EF4-FFF2-40B4-BE49-F238E27FC236}">
              <a16:creationId xmlns:a16="http://schemas.microsoft.com/office/drawing/2014/main" id="{AE89E8A2-CD1E-4C07-9EEB-A8D2101B069D}"/>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64" name="Text Box 18">
          <a:extLst>
            <a:ext uri="{FF2B5EF4-FFF2-40B4-BE49-F238E27FC236}">
              <a16:creationId xmlns:a16="http://schemas.microsoft.com/office/drawing/2014/main" id="{8D6CBDF1-7E8D-4021-B4BF-85804D6071A0}"/>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65" name="Text Box 19">
          <a:extLst>
            <a:ext uri="{FF2B5EF4-FFF2-40B4-BE49-F238E27FC236}">
              <a16:creationId xmlns:a16="http://schemas.microsoft.com/office/drawing/2014/main" id="{C41B5255-8585-414D-9E89-A2B6FD6E0B9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66" name="Text Box 20">
          <a:extLst>
            <a:ext uri="{FF2B5EF4-FFF2-40B4-BE49-F238E27FC236}">
              <a16:creationId xmlns:a16="http://schemas.microsoft.com/office/drawing/2014/main" id="{490425A0-55FD-4600-9ECF-9A085496A79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67" name="Text Box 21">
          <a:extLst>
            <a:ext uri="{FF2B5EF4-FFF2-40B4-BE49-F238E27FC236}">
              <a16:creationId xmlns:a16="http://schemas.microsoft.com/office/drawing/2014/main" id="{29438353-2230-4B33-841E-F688D0D57459}"/>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68" name="Text Box 14">
          <a:extLst>
            <a:ext uri="{FF2B5EF4-FFF2-40B4-BE49-F238E27FC236}">
              <a16:creationId xmlns:a16="http://schemas.microsoft.com/office/drawing/2014/main" id="{FBC81D14-5D5F-419D-AEE7-32B92A76A76D}"/>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69" name="Text Box 15">
          <a:extLst>
            <a:ext uri="{FF2B5EF4-FFF2-40B4-BE49-F238E27FC236}">
              <a16:creationId xmlns:a16="http://schemas.microsoft.com/office/drawing/2014/main" id="{DB1AE00D-3D2D-4108-B607-7B5DE16666F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70" name="Text Box 16">
          <a:extLst>
            <a:ext uri="{FF2B5EF4-FFF2-40B4-BE49-F238E27FC236}">
              <a16:creationId xmlns:a16="http://schemas.microsoft.com/office/drawing/2014/main" id="{784A6463-FCC1-49F1-8C0E-73F16C82587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71" name="Text Box 17">
          <a:extLst>
            <a:ext uri="{FF2B5EF4-FFF2-40B4-BE49-F238E27FC236}">
              <a16:creationId xmlns:a16="http://schemas.microsoft.com/office/drawing/2014/main" id="{6A6C259E-DFE8-432D-AA87-9BFDD2C3BF9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72" name="Text Box 18">
          <a:extLst>
            <a:ext uri="{FF2B5EF4-FFF2-40B4-BE49-F238E27FC236}">
              <a16:creationId xmlns:a16="http://schemas.microsoft.com/office/drawing/2014/main" id="{E8C8998C-58EF-4CF4-B45A-1E4F9D35A68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73" name="Text Box 19">
          <a:extLst>
            <a:ext uri="{FF2B5EF4-FFF2-40B4-BE49-F238E27FC236}">
              <a16:creationId xmlns:a16="http://schemas.microsoft.com/office/drawing/2014/main" id="{4E203270-135E-4579-91CE-6482C8F4D72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74" name="Text Box 20">
          <a:extLst>
            <a:ext uri="{FF2B5EF4-FFF2-40B4-BE49-F238E27FC236}">
              <a16:creationId xmlns:a16="http://schemas.microsoft.com/office/drawing/2014/main" id="{844536C0-EB46-4F39-8588-AF33E5C57FD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75" name="Text Box 21">
          <a:extLst>
            <a:ext uri="{FF2B5EF4-FFF2-40B4-BE49-F238E27FC236}">
              <a16:creationId xmlns:a16="http://schemas.microsoft.com/office/drawing/2014/main" id="{84354F23-DAAC-49F8-93A8-41C15FE31F2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676" name="TextBox 3">
          <a:extLst>
            <a:ext uri="{FF2B5EF4-FFF2-40B4-BE49-F238E27FC236}">
              <a16:creationId xmlns:a16="http://schemas.microsoft.com/office/drawing/2014/main" id="{2D672477-ED89-440F-BFD5-B556AEB7A0C5}"/>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677" name="TextBox 3">
          <a:extLst>
            <a:ext uri="{FF2B5EF4-FFF2-40B4-BE49-F238E27FC236}">
              <a16:creationId xmlns:a16="http://schemas.microsoft.com/office/drawing/2014/main" id="{64625B93-E7D3-4A8D-B26F-6B345DB0BA8E}"/>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78" name="Text Box 22">
          <a:extLst>
            <a:ext uri="{FF2B5EF4-FFF2-40B4-BE49-F238E27FC236}">
              <a16:creationId xmlns:a16="http://schemas.microsoft.com/office/drawing/2014/main" id="{0A2DE5DA-FCB9-40AC-B7B7-62921A3E7258}"/>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79" name="Text Box 23">
          <a:extLst>
            <a:ext uri="{FF2B5EF4-FFF2-40B4-BE49-F238E27FC236}">
              <a16:creationId xmlns:a16="http://schemas.microsoft.com/office/drawing/2014/main" id="{6448AB5F-3428-4E59-9C7A-D9C0AA4FBDC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80" name="Text Box 24">
          <a:extLst>
            <a:ext uri="{FF2B5EF4-FFF2-40B4-BE49-F238E27FC236}">
              <a16:creationId xmlns:a16="http://schemas.microsoft.com/office/drawing/2014/main" id="{F66E5F4F-27B0-4E34-BED7-B7B32758A7F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81" name="Text Box 25">
          <a:extLst>
            <a:ext uri="{FF2B5EF4-FFF2-40B4-BE49-F238E27FC236}">
              <a16:creationId xmlns:a16="http://schemas.microsoft.com/office/drawing/2014/main" id="{E7CAE91B-27B2-43EA-9E13-EA1A263B4CB1}"/>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82" name="Text Box 26">
          <a:extLst>
            <a:ext uri="{FF2B5EF4-FFF2-40B4-BE49-F238E27FC236}">
              <a16:creationId xmlns:a16="http://schemas.microsoft.com/office/drawing/2014/main" id="{42EB3923-C289-4249-B3D1-816851B3CAF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83" name="Text Box 27">
          <a:extLst>
            <a:ext uri="{FF2B5EF4-FFF2-40B4-BE49-F238E27FC236}">
              <a16:creationId xmlns:a16="http://schemas.microsoft.com/office/drawing/2014/main" id="{77B9CF93-DAF0-4AE0-BB0E-B96C46D0BFF0}"/>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84" name="Text Box 28">
          <a:extLst>
            <a:ext uri="{FF2B5EF4-FFF2-40B4-BE49-F238E27FC236}">
              <a16:creationId xmlns:a16="http://schemas.microsoft.com/office/drawing/2014/main" id="{29EF5C13-55B5-4F1C-9CBB-BD647C6829E3}"/>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85" name="Text Box 29">
          <a:extLst>
            <a:ext uri="{FF2B5EF4-FFF2-40B4-BE49-F238E27FC236}">
              <a16:creationId xmlns:a16="http://schemas.microsoft.com/office/drawing/2014/main" id="{CB4A3185-6F80-4406-B1DC-2CACA321DF0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86" name="Text Box 14">
          <a:extLst>
            <a:ext uri="{FF2B5EF4-FFF2-40B4-BE49-F238E27FC236}">
              <a16:creationId xmlns:a16="http://schemas.microsoft.com/office/drawing/2014/main" id="{03341234-5B5D-4DDE-B6B7-5C5DF6E18151}"/>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87" name="Text Box 15">
          <a:extLst>
            <a:ext uri="{FF2B5EF4-FFF2-40B4-BE49-F238E27FC236}">
              <a16:creationId xmlns:a16="http://schemas.microsoft.com/office/drawing/2014/main" id="{DF346D26-B374-4CE5-86BE-919109509A0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88" name="Text Box 16">
          <a:extLst>
            <a:ext uri="{FF2B5EF4-FFF2-40B4-BE49-F238E27FC236}">
              <a16:creationId xmlns:a16="http://schemas.microsoft.com/office/drawing/2014/main" id="{C4938FEB-21DD-4B03-AA80-51D3B04022DA}"/>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89" name="Text Box 17">
          <a:extLst>
            <a:ext uri="{FF2B5EF4-FFF2-40B4-BE49-F238E27FC236}">
              <a16:creationId xmlns:a16="http://schemas.microsoft.com/office/drawing/2014/main" id="{6926990B-FCAF-41C5-B336-016C95BF07A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90" name="Text Box 18">
          <a:extLst>
            <a:ext uri="{FF2B5EF4-FFF2-40B4-BE49-F238E27FC236}">
              <a16:creationId xmlns:a16="http://schemas.microsoft.com/office/drawing/2014/main" id="{E8945133-7844-40CB-B3BD-0FE6FC881AD0}"/>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91" name="Text Box 19">
          <a:extLst>
            <a:ext uri="{FF2B5EF4-FFF2-40B4-BE49-F238E27FC236}">
              <a16:creationId xmlns:a16="http://schemas.microsoft.com/office/drawing/2014/main" id="{3AE9C008-7A5D-4AEE-B566-431FFC72BF39}"/>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92" name="Text Box 20">
          <a:extLst>
            <a:ext uri="{FF2B5EF4-FFF2-40B4-BE49-F238E27FC236}">
              <a16:creationId xmlns:a16="http://schemas.microsoft.com/office/drawing/2014/main" id="{431C52A6-0C68-4236-88EE-1F710E641C9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93" name="Text Box 21">
          <a:extLst>
            <a:ext uri="{FF2B5EF4-FFF2-40B4-BE49-F238E27FC236}">
              <a16:creationId xmlns:a16="http://schemas.microsoft.com/office/drawing/2014/main" id="{7A55B957-9022-4312-99CF-C1DC56BBB960}"/>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94" name="Text Box 14">
          <a:extLst>
            <a:ext uri="{FF2B5EF4-FFF2-40B4-BE49-F238E27FC236}">
              <a16:creationId xmlns:a16="http://schemas.microsoft.com/office/drawing/2014/main" id="{41F19B69-AD6C-4102-B073-9B5CC23A1BF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95" name="Text Box 15">
          <a:extLst>
            <a:ext uri="{FF2B5EF4-FFF2-40B4-BE49-F238E27FC236}">
              <a16:creationId xmlns:a16="http://schemas.microsoft.com/office/drawing/2014/main" id="{1AC51712-6CB1-4E13-8C9E-53172347C21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96" name="Text Box 16">
          <a:extLst>
            <a:ext uri="{FF2B5EF4-FFF2-40B4-BE49-F238E27FC236}">
              <a16:creationId xmlns:a16="http://schemas.microsoft.com/office/drawing/2014/main" id="{2BE5B978-3DE5-4995-8D13-86FFF03D52F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97" name="Text Box 17">
          <a:extLst>
            <a:ext uri="{FF2B5EF4-FFF2-40B4-BE49-F238E27FC236}">
              <a16:creationId xmlns:a16="http://schemas.microsoft.com/office/drawing/2014/main" id="{736ABBB9-B9DA-4064-9A5F-DDF0181EC2E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98" name="Text Box 18">
          <a:extLst>
            <a:ext uri="{FF2B5EF4-FFF2-40B4-BE49-F238E27FC236}">
              <a16:creationId xmlns:a16="http://schemas.microsoft.com/office/drawing/2014/main" id="{6CEB50A4-61A3-4346-AE3C-BF15D5135C1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699" name="Text Box 19">
          <a:extLst>
            <a:ext uri="{FF2B5EF4-FFF2-40B4-BE49-F238E27FC236}">
              <a16:creationId xmlns:a16="http://schemas.microsoft.com/office/drawing/2014/main" id="{4765E2FE-E992-49D4-9A6C-7A13585C3CF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00" name="Text Box 20">
          <a:extLst>
            <a:ext uri="{FF2B5EF4-FFF2-40B4-BE49-F238E27FC236}">
              <a16:creationId xmlns:a16="http://schemas.microsoft.com/office/drawing/2014/main" id="{94CADDBE-7D13-416B-AA00-1A2D71A9E749}"/>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01" name="Text Box 21">
          <a:extLst>
            <a:ext uri="{FF2B5EF4-FFF2-40B4-BE49-F238E27FC236}">
              <a16:creationId xmlns:a16="http://schemas.microsoft.com/office/drawing/2014/main" id="{C0575C61-D993-4AEE-95E4-08E8C11C5FA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02" name="Text Box 22">
          <a:extLst>
            <a:ext uri="{FF2B5EF4-FFF2-40B4-BE49-F238E27FC236}">
              <a16:creationId xmlns:a16="http://schemas.microsoft.com/office/drawing/2014/main" id="{BF319531-1BAD-47BD-8919-4698CD642230}"/>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03" name="Text Box 23">
          <a:extLst>
            <a:ext uri="{FF2B5EF4-FFF2-40B4-BE49-F238E27FC236}">
              <a16:creationId xmlns:a16="http://schemas.microsoft.com/office/drawing/2014/main" id="{87B81F73-B984-47DB-A229-903F4D93756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04" name="Text Box 24">
          <a:extLst>
            <a:ext uri="{FF2B5EF4-FFF2-40B4-BE49-F238E27FC236}">
              <a16:creationId xmlns:a16="http://schemas.microsoft.com/office/drawing/2014/main" id="{E2021A47-D1AC-4974-BA99-DE7651F9322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05" name="Text Box 25">
          <a:extLst>
            <a:ext uri="{FF2B5EF4-FFF2-40B4-BE49-F238E27FC236}">
              <a16:creationId xmlns:a16="http://schemas.microsoft.com/office/drawing/2014/main" id="{ADB709A3-DBF4-4D88-8FA2-D5DB19F80A4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06" name="Text Box 26">
          <a:extLst>
            <a:ext uri="{FF2B5EF4-FFF2-40B4-BE49-F238E27FC236}">
              <a16:creationId xmlns:a16="http://schemas.microsoft.com/office/drawing/2014/main" id="{94D2182A-BD00-43AE-B28A-8E2C129A572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07" name="Text Box 27">
          <a:extLst>
            <a:ext uri="{FF2B5EF4-FFF2-40B4-BE49-F238E27FC236}">
              <a16:creationId xmlns:a16="http://schemas.microsoft.com/office/drawing/2014/main" id="{5F8C45B1-DB63-48E3-8B02-293E5561E3CA}"/>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08" name="Text Box 28">
          <a:extLst>
            <a:ext uri="{FF2B5EF4-FFF2-40B4-BE49-F238E27FC236}">
              <a16:creationId xmlns:a16="http://schemas.microsoft.com/office/drawing/2014/main" id="{1A30425B-60A3-4362-9C90-17BC4CF3C58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09" name="Text Box 29">
          <a:extLst>
            <a:ext uri="{FF2B5EF4-FFF2-40B4-BE49-F238E27FC236}">
              <a16:creationId xmlns:a16="http://schemas.microsoft.com/office/drawing/2014/main" id="{1FF263B0-7A00-4029-8326-7D6396CE8EF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10" name="Text Box 14">
          <a:extLst>
            <a:ext uri="{FF2B5EF4-FFF2-40B4-BE49-F238E27FC236}">
              <a16:creationId xmlns:a16="http://schemas.microsoft.com/office/drawing/2014/main" id="{5230109B-7014-45CE-BD4A-61E4919A3E10}"/>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11" name="Text Box 15">
          <a:extLst>
            <a:ext uri="{FF2B5EF4-FFF2-40B4-BE49-F238E27FC236}">
              <a16:creationId xmlns:a16="http://schemas.microsoft.com/office/drawing/2014/main" id="{8D5ABEBE-BEC3-49B0-8A07-69D84D8F5A81}"/>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12" name="Text Box 16">
          <a:extLst>
            <a:ext uri="{FF2B5EF4-FFF2-40B4-BE49-F238E27FC236}">
              <a16:creationId xmlns:a16="http://schemas.microsoft.com/office/drawing/2014/main" id="{09023407-E4C8-413A-AC96-09E36694DB9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13" name="Text Box 17">
          <a:extLst>
            <a:ext uri="{FF2B5EF4-FFF2-40B4-BE49-F238E27FC236}">
              <a16:creationId xmlns:a16="http://schemas.microsoft.com/office/drawing/2014/main" id="{40E7A5A6-A339-4364-AED7-1FC5B6BC6DF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14" name="Text Box 18">
          <a:extLst>
            <a:ext uri="{FF2B5EF4-FFF2-40B4-BE49-F238E27FC236}">
              <a16:creationId xmlns:a16="http://schemas.microsoft.com/office/drawing/2014/main" id="{EBD86D2B-7DA9-487F-A2EB-34225E16E31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15" name="Text Box 19">
          <a:extLst>
            <a:ext uri="{FF2B5EF4-FFF2-40B4-BE49-F238E27FC236}">
              <a16:creationId xmlns:a16="http://schemas.microsoft.com/office/drawing/2014/main" id="{155659C9-FF2A-4C26-B83B-D53FEB31AF3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16" name="Text Box 20">
          <a:extLst>
            <a:ext uri="{FF2B5EF4-FFF2-40B4-BE49-F238E27FC236}">
              <a16:creationId xmlns:a16="http://schemas.microsoft.com/office/drawing/2014/main" id="{10A155A8-585D-463D-94DC-DF69A053A970}"/>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17" name="Text Box 21">
          <a:extLst>
            <a:ext uri="{FF2B5EF4-FFF2-40B4-BE49-F238E27FC236}">
              <a16:creationId xmlns:a16="http://schemas.microsoft.com/office/drawing/2014/main" id="{A7F27335-0919-413B-B0F6-0F6E31D3A56B}"/>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18" name="Text Box 14">
          <a:extLst>
            <a:ext uri="{FF2B5EF4-FFF2-40B4-BE49-F238E27FC236}">
              <a16:creationId xmlns:a16="http://schemas.microsoft.com/office/drawing/2014/main" id="{12123998-CD06-455E-8E36-1AA475890BB9}"/>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19" name="Text Box 15">
          <a:extLst>
            <a:ext uri="{FF2B5EF4-FFF2-40B4-BE49-F238E27FC236}">
              <a16:creationId xmlns:a16="http://schemas.microsoft.com/office/drawing/2014/main" id="{7DCF56C9-D9FB-43F5-9C44-A8F347B1BF8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20" name="Text Box 16">
          <a:extLst>
            <a:ext uri="{FF2B5EF4-FFF2-40B4-BE49-F238E27FC236}">
              <a16:creationId xmlns:a16="http://schemas.microsoft.com/office/drawing/2014/main" id="{60DE3104-C4CB-49FE-A408-05E801CC2FF3}"/>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21" name="Text Box 17">
          <a:extLst>
            <a:ext uri="{FF2B5EF4-FFF2-40B4-BE49-F238E27FC236}">
              <a16:creationId xmlns:a16="http://schemas.microsoft.com/office/drawing/2014/main" id="{25DD5A9E-D735-4329-BE1C-42E8DD131F2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22" name="Text Box 18">
          <a:extLst>
            <a:ext uri="{FF2B5EF4-FFF2-40B4-BE49-F238E27FC236}">
              <a16:creationId xmlns:a16="http://schemas.microsoft.com/office/drawing/2014/main" id="{F91C3F1F-C9E4-47DF-8F07-B92CC0D012C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23" name="Text Box 19">
          <a:extLst>
            <a:ext uri="{FF2B5EF4-FFF2-40B4-BE49-F238E27FC236}">
              <a16:creationId xmlns:a16="http://schemas.microsoft.com/office/drawing/2014/main" id="{B7EB8BD3-D789-4CD3-BA89-DF575DF8384A}"/>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24" name="Text Box 20">
          <a:extLst>
            <a:ext uri="{FF2B5EF4-FFF2-40B4-BE49-F238E27FC236}">
              <a16:creationId xmlns:a16="http://schemas.microsoft.com/office/drawing/2014/main" id="{4C647143-4CDA-46FC-B53A-0ACE1AB0CE30}"/>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25" name="Text Box 21">
          <a:extLst>
            <a:ext uri="{FF2B5EF4-FFF2-40B4-BE49-F238E27FC236}">
              <a16:creationId xmlns:a16="http://schemas.microsoft.com/office/drawing/2014/main" id="{0161060B-5230-4EBF-A516-68777D981813}"/>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26" name="Text Box 22">
          <a:extLst>
            <a:ext uri="{FF2B5EF4-FFF2-40B4-BE49-F238E27FC236}">
              <a16:creationId xmlns:a16="http://schemas.microsoft.com/office/drawing/2014/main" id="{23F0341B-C5C3-4E45-987F-B29727DDFD0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27" name="Text Box 23">
          <a:extLst>
            <a:ext uri="{FF2B5EF4-FFF2-40B4-BE49-F238E27FC236}">
              <a16:creationId xmlns:a16="http://schemas.microsoft.com/office/drawing/2014/main" id="{152170EC-92B7-46E5-BC5A-BCAA100C5D2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28" name="Text Box 24">
          <a:extLst>
            <a:ext uri="{FF2B5EF4-FFF2-40B4-BE49-F238E27FC236}">
              <a16:creationId xmlns:a16="http://schemas.microsoft.com/office/drawing/2014/main" id="{82B9D2E7-0410-4F07-9AEA-3230631E6764}"/>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29" name="Text Box 25">
          <a:extLst>
            <a:ext uri="{FF2B5EF4-FFF2-40B4-BE49-F238E27FC236}">
              <a16:creationId xmlns:a16="http://schemas.microsoft.com/office/drawing/2014/main" id="{497A6DAE-759B-49B7-A885-42AF71AB3B9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30" name="Text Box 26">
          <a:extLst>
            <a:ext uri="{FF2B5EF4-FFF2-40B4-BE49-F238E27FC236}">
              <a16:creationId xmlns:a16="http://schemas.microsoft.com/office/drawing/2014/main" id="{F4AFF02A-67F4-4D54-B572-E3BC2278C6BC}"/>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31" name="Text Box 27">
          <a:extLst>
            <a:ext uri="{FF2B5EF4-FFF2-40B4-BE49-F238E27FC236}">
              <a16:creationId xmlns:a16="http://schemas.microsoft.com/office/drawing/2014/main" id="{F4E11229-34D1-4D93-8AE0-005EC2A02728}"/>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32" name="Text Box 28">
          <a:extLst>
            <a:ext uri="{FF2B5EF4-FFF2-40B4-BE49-F238E27FC236}">
              <a16:creationId xmlns:a16="http://schemas.microsoft.com/office/drawing/2014/main" id="{4DB3AE8F-6442-4583-B176-CE274566B29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33" name="Text Box 29">
          <a:extLst>
            <a:ext uri="{FF2B5EF4-FFF2-40B4-BE49-F238E27FC236}">
              <a16:creationId xmlns:a16="http://schemas.microsoft.com/office/drawing/2014/main" id="{E5447DE3-AC6C-49A7-BFA3-751B7C0CC4D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34" name="Text Box 14">
          <a:extLst>
            <a:ext uri="{FF2B5EF4-FFF2-40B4-BE49-F238E27FC236}">
              <a16:creationId xmlns:a16="http://schemas.microsoft.com/office/drawing/2014/main" id="{09716486-A216-4C54-BD30-9121939AF16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35" name="Text Box 15">
          <a:extLst>
            <a:ext uri="{FF2B5EF4-FFF2-40B4-BE49-F238E27FC236}">
              <a16:creationId xmlns:a16="http://schemas.microsoft.com/office/drawing/2014/main" id="{DF73D328-6E75-4AB6-86A6-F908FC042AD5}"/>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36" name="Text Box 16">
          <a:extLst>
            <a:ext uri="{FF2B5EF4-FFF2-40B4-BE49-F238E27FC236}">
              <a16:creationId xmlns:a16="http://schemas.microsoft.com/office/drawing/2014/main" id="{1E914C8E-16B1-4891-8BE8-6F1353BC17CA}"/>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37" name="Text Box 17">
          <a:extLst>
            <a:ext uri="{FF2B5EF4-FFF2-40B4-BE49-F238E27FC236}">
              <a16:creationId xmlns:a16="http://schemas.microsoft.com/office/drawing/2014/main" id="{BC2EA1B1-238D-4484-8408-A3A62740F79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38" name="Text Box 18">
          <a:extLst>
            <a:ext uri="{FF2B5EF4-FFF2-40B4-BE49-F238E27FC236}">
              <a16:creationId xmlns:a16="http://schemas.microsoft.com/office/drawing/2014/main" id="{43C09A86-4E09-405E-81B4-E47E58E09168}"/>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39" name="Text Box 19">
          <a:extLst>
            <a:ext uri="{FF2B5EF4-FFF2-40B4-BE49-F238E27FC236}">
              <a16:creationId xmlns:a16="http://schemas.microsoft.com/office/drawing/2014/main" id="{CD3DFCBB-2F58-4A58-A1B6-0446ADF45E69}"/>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40" name="Text Box 20">
          <a:extLst>
            <a:ext uri="{FF2B5EF4-FFF2-40B4-BE49-F238E27FC236}">
              <a16:creationId xmlns:a16="http://schemas.microsoft.com/office/drawing/2014/main" id="{A85F2694-476E-41B5-A6DC-EE3DDCD06C81}"/>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41" name="Text Box 21">
          <a:extLst>
            <a:ext uri="{FF2B5EF4-FFF2-40B4-BE49-F238E27FC236}">
              <a16:creationId xmlns:a16="http://schemas.microsoft.com/office/drawing/2014/main" id="{ADF947CE-E45E-452D-89A3-6E7F4719A5C6}"/>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42" name="Text Box 14">
          <a:extLst>
            <a:ext uri="{FF2B5EF4-FFF2-40B4-BE49-F238E27FC236}">
              <a16:creationId xmlns:a16="http://schemas.microsoft.com/office/drawing/2014/main" id="{C33D970B-D235-494F-9BB6-00F68932F071}"/>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43" name="Text Box 15">
          <a:extLst>
            <a:ext uri="{FF2B5EF4-FFF2-40B4-BE49-F238E27FC236}">
              <a16:creationId xmlns:a16="http://schemas.microsoft.com/office/drawing/2014/main" id="{B512C0AD-CC1D-4999-92F9-244CBED3AB62}"/>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44" name="Text Box 16">
          <a:extLst>
            <a:ext uri="{FF2B5EF4-FFF2-40B4-BE49-F238E27FC236}">
              <a16:creationId xmlns:a16="http://schemas.microsoft.com/office/drawing/2014/main" id="{BB813722-EC4B-4299-8C51-C66372763100}"/>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45" name="Text Box 17">
          <a:extLst>
            <a:ext uri="{FF2B5EF4-FFF2-40B4-BE49-F238E27FC236}">
              <a16:creationId xmlns:a16="http://schemas.microsoft.com/office/drawing/2014/main" id="{1E481FC9-A9A1-4777-8B02-B5DE364916FE}"/>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46" name="Text Box 18">
          <a:extLst>
            <a:ext uri="{FF2B5EF4-FFF2-40B4-BE49-F238E27FC236}">
              <a16:creationId xmlns:a16="http://schemas.microsoft.com/office/drawing/2014/main" id="{54519631-A1EB-4F98-89BC-E46DFB01C663}"/>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47" name="Text Box 19">
          <a:extLst>
            <a:ext uri="{FF2B5EF4-FFF2-40B4-BE49-F238E27FC236}">
              <a16:creationId xmlns:a16="http://schemas.microsoft.com/office/drawing/2014/main" id="{E3FC2A9A-D59E-4589-B81B-B6EB30B2CC6F}"/>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48" name="Text Box 20">
          <a:extLst>
            <a:ext uri="{FF2B5EF4-FFF2-40B4-BE49-F238E27FC236}">
              <a16:creationId xmlns:a16="http://schemas.microsoft.com/office/drawing/2014/main" id="{0E074F06-C2F7-47CB-85AB-AF49AFFCDBC7}"/>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20</xdr:row>
      <xdr:rowOff>0</xdr:rowOff>
    </xdr:from>
    <xdr:ext cx="76200" cy="316258"/>
    <xdr:sp macro="" textlink="">
      <xdr:nvSpPr>
        <xdr:cNvPr id="1749" name="Text Box 21">
          <a:extLst>
            <a:ext uri="{FF2B5EF4-FFF2-40B4-BE49-F238E27FC236}">
              <a16:creationId xmlns:a16="http://schemas.microsoft.com/office/drawing/2014/main" id="{B07CADFF-FCE9-4BCE-935B-C9C57DF5889D}"/>
            </a:ext>
          </a:extLst>
        </xdr:cNvPr>
        <xdr:cNvSpPr txBox="1">
          <a:spLocks noChangeArrowheads="1"/>
        </xdr:cNvSpPr>
      </xdr:nvSpPr>
      <xdr:spPr bwMode="auto">
        <a:xfrm>
          <a:off x="1495425" y="469582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09908"/>
    <xdr:sp macro="" textlink="">
      <xdr:nvSpPr>
        <xdr:cNvPr id="1750" name="TextBox 3">
          <a:extLst>
            <a:ext uri="{FF2B5EF4-FFF2-40B4-BE49-F238E27FC236}">
              <a16:creationId xmlns:a16="http://schemas.microsoft.com/office/drawing/2014/main" id="{02E84132-F1B2-43ED-9DF7-0D03A9E9B176}"/>
            </a:ext>
          </a:extLst>
        </xdr:cNvPr>
        <xdr:cNvSpPr txBox="1">
          <a:spLocks noChangeArrowheads="1"/>
        </xdr:cNvSpPr>
      </xdr:nvSpPr>
      <xdr:spPr bwMode="auto">
        <a:xfrm>
          <a:off x="2438400" y="4695825"/>
          <a:ext cx="0" cy="30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9433"/>
    <xdr:sp macro="" textlink="">
      <xdr:nvSpPr>
        <xdr:cNvPr id="1751" name="TextBox 3">
          <a:extLst>
            <a:ext uri="{FF2B5EF4-FFF2-40B4-BE49-F238E27FC236}">
              <a16:creationId xmlns:a16="http://schemas.microsoft.com/office/drawing/2014/main" id="{309112F4-A2DF-469C-9D29-36CCD83249F9}"/>
            </a:ext>
          </a:extLst>
        </xdr:cNvPr>
        <xdr:cNvSpPr txBox="1">
          <a:spLocks noChangeArrowheads="1"/>
        </xdr:cNvSpPr>
      </xdr:nvSpPr>
      <xdr:spPr bwMode="auto">
        <a:xfrm>
          <a:off x="2438400" y="469582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09908"/>
    <xdr:sp macro="" textlink="">
      <xdr:nvSpPr>
        <xdr:cNvPr id="1752" name="TextBox 3">
          <a:extLst>
            <a:ext uri="{FF2B5EF4-FFF2-40B4-BE49-F238E27FC236}">
              <a16:creationId xmlns:a16="http://schemas.microsoft.com/office/drawing/2014/main" id="{B15ABE2F-1F54-4743-BCC1-588DFB9F0424}"/>
            </a:ext>
          </a:extLst>
        </xdr:cNvPr>
        <xdr:cNvSpPr txBox="1">
          <a:spLocks noChangeArrowheads="1"/>
        </xdr:cNvSpPr>
      </xdr:nvSpPr>
      <xdr:spPr bwMode="auto">
        <a:xfrm>
          <a:off x="2438400" y="4695825"/>
          <a:ext cx="0" cy="30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9433"/>
    <xdr:sp macro="" textlink="">
      <xdr:nvSpPr>
        <xdr:cNvPr id="1753" name="TextBox 3">
          <a:extLst>
            <a:ext uri="{FF2B5EF4-FFF2-40B4-BE49-F238E27FC236}">
              <a16:creationId xmlns:a16="http://schemas.microsoft.com/office/drawing/2014/main" id="{F3771FA2-3FC9-4599-936F-6985389DFF67}"/>
            </a:ext>
          </a:extLst>
        </xdr:cNvPr>
        <xdr:cNvSpPr txBox="1">
          <a:spLocks noChangeArrowheads="1"/>
        </xdr:cNvSpPr>
      </xdr:nvSpPr>
      <xdr:spPr bwMode="auto">
        <a:xfrm>
          <a:off x="2438400" y="469582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0436"/>
    <xdr:sp macro="" textlink="">
      <xdr:nvSpPr>
        <xdr:cNvPr id="1754" name="TextBox 3">
          <a:extLst>
            <a:ext uri="{FF2B5EF4-FFF2-40B4-BE49-F238E27FC236}">
              <a16:creationId xmlns:a16="http://schemas.microsoft.com/office/drawing/2014/main" id="{FD0A2C55-7808-41B5-9BC5-F6433E6D7BB3}"/>
            </a:ext>
          </a:extLst>
        </xdr:cNvPr>
        <xdr:cNvSpPr txBox="1">
          <a:spLocks noChangeArrowheads="1"/>
        </xdr:cNvSpPr>
      </xdr:nvSpPr>
      <xdr:spPr bwMode="auto">
        <a:xfrm>
          <a:off x="2438400" y="469582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8483"/>
    <xdr:sp macro="" textlink="">
      <xdr:nvSpPr>
        <xdr:cNvPr id="1755" name="TextBox 3">
          <a:extLst>
            <a:ext uri="{FF2B5EF4-FFF2-40B4-BE49-F238E27FC236}">
              <a16:creationId xmlns:a16="http://schemas.microsoft.com/office/drawing/2014/main" id="{CAC238F0-0FE0-4A08-A9E4-E5003C0457B8}"/>
            </a:ext>
          </a:extLst>
        </xdr:cNvPr>
        <xdr:cNvSpPr txBox="1">
          <a:spLocks noChangeArrowheads="1"/>
        </xdr:cNvSpPr>
      </xdr:nvSpPr>
      <xdr:spPr bwMode="auto">
        <a:xfrm>
          <a:off x="2438400" y="469582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9433"/>
    <xdr:sp macro="" textlink="">
      <xdr:nvSpPr>
        <xdr:cNvPr id="1756" name="TextBox 3">
          <a:extLst>
            <a:ext uri="{FF2B5EF4-FFF2-40B4-BE49-F238E27FC236}">
              <a16:creationId xmlns:a16="http://schemas.microsoft.com/office/drawing/2014/main" id="{9BD46789-7C22-4441-9D6F-07810CC7E6D6}"/>
            </a:ext>
          </a:extLst>
        </xdr:cNvPr>
        <xdr:cNvSpPr txBox="1">
          <a:spLocks noChangeArrowheads="1"/>
        </xdr:cNvSpPr>
      </xdr:nvSpPr>
      <xdr:spPr bwMode="auto">
        <a:xfrm>
          <a:off x="2438400" y="469582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757" name="TextBox 3">
          <a:extLst>
            <a:ext uri="{FF2B5EF4-FFF2-40B4-BE49-F238E27FC236}">
              <a16:creationId xmlns:a16="http://schemas.microsoft.com/office/drawing/2014/main" id="{ADF27015-8777-4577-88B1-3AE4C94F6D59}"/>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9433"/>
    <xdr:sp macro="" textlink="">
      <xdr:nvSpPr>
        <xdr:cNvPr id="1758" name="TextBox 3">
          <a:extLst>
            <a:ext uri="{FF2B5EF4-FFF2-40B4-BE49-F238E27FC236}">
              <a16:creationId xmlns:a16="http://schemas.microsoft.com/office/drawing/2014/main" id="{CE66A816-E54E-4177-8FB6-ACD7C307322D}"/>
            </a:ext>
          </a:extLst>
        </xdr:cNvPr>
        <xdr:cNvSpPr txBox="1">
          <a:spLocks noChangeArrowheads="1"/>
        </xdr:cNvSpPr>
      </xdr:nvSpPr>
      <xdr:spPr bwMode="auto">
        <a:xfrm>
          <a:off x="2438400" y="469582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759" name="TextBox 3">
          <a:extLst>
            <a:ext uri="{FF2B5EF4-FFF2-40B4-BE49-F238E27FC236}">
              <a16:creationId xmlns:a16="http://schemas.microsoft.com/office/drawing/2014/main" id="{16E0F646-3F3C-4428-9320-5A3FE2CC7D32}"/>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28958"/>
    <xdr:sp macro="" textlink="">
      <xdr:nvSpPr>
        <xdr:cNvPr id="1760" name="TextBox 3">
          <a:extLst>
            <a:ext uri="{FF2B5EF4-FFF2-40B4-BE49-F238E27FC236}">
              <a16:creationId xmlns:a16="http://schemas.microsoft.com/office/drawing/2014/main" id="{C997E297-52E4-4BF8-8538-60E991EEA703}"/>
            </a:ext>
          </a:extLst>
        </xdr:cNvPr>
        <xdr:cNvSpPr txBox="1">
          <a:spLocks noChangeArrowheads="1"/>
        </xdr:cNvSpPr>
      </xdr:nvSpPr>
      <xdr:spPr bwMode="auto">
        <a:xfrm>
          <a:off x="2438400" y="469582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761" name="TextBox 3">
          <a:extLst>
            <a:ext uri="{FF2B5EF4-FFF2-40B4-BE49-F238E27FC236}">
              <a16:creationId xmlns:a16="http://schemas.microsoft.com/office/drawing/2014/main" id="{72486C94-F039-4E29-942E-D33E7CFBF994}"/>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28958"/>
    <xdr:sp macro="" textlink="">
      <xdr:nvSpPr>
        <xdr:cNvPr id="1762" name="TextBox 3">
          <a:extLst>
            <a:ext uri="{FF2B5EF4-FFF2-40B4-BE49-F238E27FC236}">
              <a16:creationId xmlns:a16="http://schemas.microsoft.com/office/drawing/2014/main" id="{7A60E82C-4E36-44CA-807C-06200B6419A8}"/>
            </a:ext>
          </a:extLst>
        </xdr:cNvPr>
        <xdr:cNvSpPr txBox="1">
          <a:spLocks noChangeArrowheads="1"/>
        </xdr:cNvSpPr>
      </xdr:nvSpPr>
      <xdr:spPr bwMode="auto">
        <a:xfrm>
          <a:off x="2438400" y="469582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8483"/>
    <xdr:sp macro="" textlink="">
      <xdr:nvSpPr>
        <xdr:cNvPr id="1763" name="TextBox 3">
          <a:extLst>
            <a:ext uri="{FF2B5EF4-FFF2-40B4-BE49-F238E27FC236}">
              <a16:creationId xmlns:a16="http://schemas.microsoft.com/office/drawing/2014/main" id="{488DF05D-619E-41FF-9178-F48961F3BD66}"/>
            </a:ext>
          </a:extLst>
        </xdr:cNvPr>
        <xdr:cNvSpPr txBox="1">
          <a:spLocks noChangeArrowheads="1"/>
        </xdr:cNvSpPr>
      </xdr:nvSpPr>
      <xdr:spPr bwMode="auto">
        <a:xfrm>
          <a:off x="2438400" y="469582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28958"/>
    <xdr:sp macro="" textlink="">
      <xdr:nvSpPr>
        <xdr:cNvPr id="1764" name="TextBox 3">
          <a:extLst>
            <a:ext uri="{FF2B5EF4-FFF2-40B4-BE49-F238E27FC236}">
              <a16:creationId xmlns:a16="http://schemas.microsoft.com/office/drawing/2014/main" id="{D14839EF-FE5B-45F2-BF15-201B28F27ABA}"/>
            </a:ext>
          </a:extLst>
        </xdr:cNvPr>
        <xdr:cNvSpPr txBox="1">
          <a:spLocks noChangeArrowheads="1"/>
        </xdr:cNvSpPr>
      </xdr:nvSpPr>
      <xdr:spPr bwMode="auto">
        <a:xfrm>
          <a:off x="2438400" y="469582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8483"/>
    <xdr:sp macro="" textlink="">
      <xdr:nvSpPr>
        <xdr:cNvPr id="1765" name="TextBox 3">
          <a:extLst>
            <a:ext uri="{FF2B5EF4-FFF2-40B4-BE49-F238E27FC236}">
              <a16:creationId xmlns:a16="http://schemas.microsoft.com/office/drawing/2014/main" id="{36ECE3F9-7C3C-4C04-8728-D385F3BD0F67}"/>
            </a:ext>
          </a:extLst>
        </xdr:cNvPr>
        <xdr:cNvSpPr txBox="1">
          <a:spLocks noChangeArrowheads="1"/>
        </xdr:cNvSpPr>
      </xdr:nvSpPr>
      <xdr:spPr bwMode="auto">
        <a:xfrm>
          <a:off x="2438400" y="469582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766" name="TextBox 3">
          <a:extLst>
            <a:ext uri="{FF2B5EF4-FFF2-40B4-BE49-F238E27FC236}">
              <a16:creationId xmlns:a16="http://schemas.microsoft.com/office/drawing/2014/main" id="{3D9A615C-A29B-4B7B-9409-FF00A94955D7}"/>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0436"/>
    <xdr:sp macro="" textlink="">
      <xdr:nvSpPr>
        <xdr:cNvPr id="1767" name="TextBox 3">
          <a:extLst>
            <a:ext uri="{FF2B5EF4-FFF2-40B4-BE49-F238E27FC236}">
              <a16:creationId xmlns:a16="http://schemas.microsoft.com/office/drawing/2014/main" id="{0F54E49A-EB37-4133-AC63-B1E6B68944AC}"/>
            </a:ext>
          </a:extLst>
        </xdr:cNvPr>
        <xdr:cNvSpPr txBox="1">
          <a:spLocks noChangeArrowheads="1"/>
        </xdr:cNvSpPr>
      </xdr:nvSpPr>
      <xdr:spPr bwMode="auto">
        <a:xfrm>
          <a:off x="2438400" y="469582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8483"/>
    <xdr:sp macro="" textlink="">
      <xdr:nvSpPr>
        <xdr:cNvPr id="1768" name="TextBox 3">
          <a:extLst>
            <a:ext uri="{FF2B5EF4-FFF2-40B4-BE49-F238E27FC236}">
              <a16:creationId xmlns:a16="http://schemas.microsoft.com/office/drawing/2014/main" id="{E65A0022-E882-4E22-A2AB-87ABF3C506EB}"/>
            </a:ext>
          </a:extLst>
        </xdr:cNvPr>
        <xdr:cNvSpPr txBox="1">
          <a:spLocks noChangeArrowheads="1"/>
        </xdr:cNvSpPr>
      </xdr:nvSpPr>
      <xdr:spPr bwMode="auto">
        <a:xfrm>
          <a:off x="2438400" y="469582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769" name="TextBox 3">
          <a:extLst>
            <a:ext uri="{FF2B5EF4-FFF2-40B4-BE49-F238E27FC236}">
              <a16:creationId xmlns:a16="http://schemas.microsoft.com/office/drawing/2014/main" id="{F32DA8D1-A7B6-4E10-8F1A-A0B9A092276B}"/>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8483"/>
    <xdr:sp macro="" textlink="">
      <xdr:nvSpPr>
        <xdr:cNvPr id="1770" name="TextBox 3">
          <a:extLst>
            <a:ext uri="{FF2B5EF4-FFF2-40B4-BE49-F238E27FC236}">
              <a16:creationId xmlns:a16="http://schemas.microsoft.com/office/drawing/2014/main" id="{8E5E6A95-6C67-4CF0-B1E2-2A9BDA3F767E}"/>
            </a:ext>
          </a:extLst>
        </xdr:cNvPr>
        <xdr:cNvSpPr txBox="1">
          <a:spLocks noChangeArrowheads="1"/>
        </xdr:cNvSpPr>
      </xdr:nvSpPr>
      <xdr:spPr bwMode="auto">
        <a:xfrm>
          <a:off x="2438400" y="469582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771" name="TextBox 3">
          <a:extLst>
            <a:ext uri="{FF2B5EF4-FFF2-40B4-BE49-F238E27FC236}">
              <a16:creationId xmlns:a16="http://schemas.microsoft.com/office/drawing/2014/main" id="{44BE2258-BA36-4E73-8C48-F85CC79F4748}"/>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7736"/>
    <xdr:sp macro="" textlink="">
      <xdr:nvSpPr>
        <xdr:cNvPr id="1772" name="TextBox 3">
          <a:extLst>
            <a:ext uri="{FF2B5EF4-FFF2-40B4-BE49-F238E27FC236}">
              <a16:creationId xmlns:a16="http://schemas.microsoft.com/office/drawing/2014/main" id="{78446889-022A-4DAF-B637-8142A577FD8C}"/>
            </a:ext>
          </a:extLst>
        </xdr:cNvPr>
        <xdr:cNvSpPr txBox="1">
          <a:spLocks noChangeArrowheads="1"/>
        </xdr:cNvSpPr>
      </xdr:nvSpPr>
      <xdr:spPr bwMode="auto">
        <a:xfrm>
          <a:off x="2438400" y="469582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773" name="TextBox 3">
          <a:extLst>
            <a:ext uri="{FF2B5EF4-FFF2-40B4-BE49-F238E27FC236}">
              <a16:creationId xmlns:a16="http://schemas.microsoft.com/office/drawing/2014/main" id="{FC3AFF8F-8503-48AC-A8D0-103AF85C7D81}"/>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774" name="TextBox 3">
          <a:extLst>
            <a:ext uri="{FF2B5EF4-FFF2-40B4-BE49-F238E27FC236}">
              <a16:creationId xmlns:a16="http://schemas.microsoft.com/office/drawing/2014/main" id="{8005621B-7DC7-4E3C-A5A4-6ADF8F8E16FB}"/>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775" name="TextBox 3">
          <a:extLst>
            <a:ext uri="{FF2B5EF4-FFF2-40B4-BE49-F238E27FC236}">
              <a16:creationId xmlns:a16="http://schemas.microsoft.com/office/drawing/2014/main" id="{F432DAB3-6012-40DE-AFCF-2AEA76DEE448}"/>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776" name="TextBox 3">
          <a:extLst>
            <a:ext uri="{FF2B5EF4-FFF2-40B4-BE49-F238E27FC236}">
              <a16:creationId xmlns:a16="http://schemas.microsoft.com/office/drawing/2014/main" id="{26DCDE29-C1A5-4FFD-AEC0-87A8175839F1}"/>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777" name="TextBox 3">
          <a:extLst>
            <a:ext uri="{FF2B5EF4-FFF2-40B4-BE49-F238E27FC236}">
              <a16:creationId xmlns:a16="http://schemas.microsoft.com/office/drawing/2014/main" id="{70E2D149-81C7-4B99-A830-06D07C4267D4}"/>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778" name="TextBox 3">
          <a:extLst>
            <a:ext uri="{FF2B5EF4-FFF2-40B4-BE49-F238E27FC236}">
              <a16:creationId xmlns:a16="http://schemas.microsoft.com/office/drawing/2014/main" id="{5B04EB82-E73D-4170-8BDD-DB9420358684}"/>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0436"/>
    <xdr:sp macro="" textlink="">
      <xdr:nvSpPr>
        <xdr:cNvPr id="1779" name="TextBox 3">
          <a:extLst>
            <a:ext uri="{FF2B5EF4-FFF2-40B4-BE49-F238E27FC236}">
              <a16:creationId xmlns:a16="http://schemas.microsoft.com/office/drawing/2014/main" id="{F303FD20-B2D7-4952-AA36-B09CBD2C6729}"/>
            </a:ext>
          </a:extLst>
        </xdr:cNvPr>
        <xdr:cNvSpPr txBox="1">
          <a:spLocks noChangeArrowheads="1"/>
        </xdr:cNvSpPr>
      </xdr:nvSpPr>
      <xdr:spPr bwMode="auto">
        <a:xfrm>
          <a:off x="2438400" y="469582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7736"/>
    <xdr:sp macro="" textlink="">
      <xdr:nvSpPr>
        <xdr:cNvPr id="1780" name="TextBox 3">
          <a:extLst>
            <a:ext uri="{FF2B5EF4-FFF2-40B4-BE49-F238E27FC236}">
              <a16:creationId xmlns:a16="http://schemas.microsoft.com/office/drawing/2014/main" id="{48B73AD3-3879-4A55-A952-C34F6B8CD9F6}"/>
            </a:ext>
          </a:extLst>
        </xdr:cNvPr>
        <xdr:cNvSpPr txBox="1">
          <a:spLocks noChangeArrowheads="1"/>
        </xdr:cNvSpPr>
      </xdr:nvSpPr>
      <xdr:spPr bwMode="auto">
        <a:xfrm>
          <a:off x="2438400" y="469582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9433"/>
    <xdr:sp macro="" textlink="">
      <xdr:nvSpPr>
        <xdr:cNvPr id="1781" name="TextBox 3">
          <a:extLst>
            <a:ext uri="{FF2B5EF4-FFF2-40B4-BE49-F238E27FC236}">
              <a16:creationId xmlns:a16="http://schemas.microsoft.com/office/drawing/2014/main" id="{A93902E9-3B1D-49BE-B956-4DAE78D648B8}"/>
            </a:ext>
          </a:extLst>
        </xdr:cNvPr>
        <xdr:cNvSpPr txBox="1">
          <a:spLocks noChangeArrowheads="1"/>
        </xdr:cNvSpPr>
      </xdr:nvSpPr>
      <xdr:spPr bwMode="auto">
        <a:xfrm>
          <a:off x="2438400" y="469582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782" name="TextBox 3">
          <a:extLst>
            <a:ext uri="{FF2B5EF4-FFF2-40B4-BE49-F238E27FC236}">
              <a16:creationId xmlns:a16="http://schemas.microsoft.com/office/drawing/2014/main" id="{068F053A-D1F7-4CD7-AB68-EC7B0DAC4BF5}"/>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783" name="TextBox 3">
          <a:extLst>
            <a:ext uri="{FF2B5EF4-FFF2-40B4-BE49-F238E27FC236}">
              <a16:creationId xmlns:a16="http://schemas.microsoft.com/office/drawing/2014/main" id="{92D9BD00-11AC-443D-B46E-4F061C2C8371}"/>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784" name="TextBox 3">
          <a:extLst>
            <a:ext uri="{FF2B5EF4-FFF2-40B4-BE49-F238E27FC236}">
              <a16:creationId xmlns:a16="http://schemas.microsoft.com/office/drawing/2014/main" id="{EED594A4-1125-4D80-9578-14195EA0138F}"/>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7736"/>
    <xdr:sp macro="" textlink="">
      <xdr:nvSpPr>
        <xdr:cNvPr id="1785" name="TextBox 3">
          <a:extLst>
            <a:ext uri="{FF2B5EF4-FFF2-40B4-BE49-F238E27FC236}">
              <a16:creationId xmlns:a16="http://schemas.microsoft.com/office/drawing/2014/main" id="{AD6FF6FE-D0E9-4D29-A621-CC5CCB80A762}"/>
            </a:ext>
          </a:extLst>
        </xdr:cNvPr>
        <xdr:cNvSpPr txBox="1">
          <a:spLocks noChangeArrowheads="1"/>
        </xdr:cNvSpPr>
      </xdr:nvSpPr>
      <xdr:spPr bwMode="auto">
        <a:xfrm>
          <a:off x="2438400" y="469582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8483"/>
    <xdr:sp macro="" textlink="">
      <xdr:nvSpPr>
        <xdr:cNvPr id="1786" name="TextBox 3">
          <a:extLst>
            <a:ext uri="{FF2B5EF4-FFF2-40B4-BE49-F238E27FC236}">
              <a16:creationId xmlns:a16="http://schemas.microsoft.com/office/drawing/2014/main" id="{CE8693D5-96FD-4004-B52E-B3B97010F8F2}"/>
            </a:ext>
          </a:extLst>
        </xdr:cNvPr>
        <xdr:cNvSpPr txBox="1">
          <a:spLocks noChangeArrowheads="1"/>
        </xdr:cNvSpPr>
      </xdr:nvSpPr>
      <xdr:spPr bwMode="auto">
        <a:xfrm>
          <a:off x="2438400" y="469582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7736"/>
    <xdr:sp macro="" textlink="">
      <xdr:nvSpPr>
        <xdr:cNvPr id="1787" name="TextBox 3">
          <a:extLst>
            <a:ext uri="{FF2B5EF4-FFF2-40B4-BE49-F238E27FC236}">
              <a16:creationId xmlns:a16="http://schemas.microsoft.com/office/drawing/2014/main" id="{255D089D-7347-4CB4-B7C6-51A9D11B8050}"/>
            </a:ext>
          </a:extLst>
        </xdr:cNvPr>
        <xdr:cNvSpPr txBox="1">
          <a:spLocks noChangeArrowheads="1"/>
        </xdr:cNvSpPr>
      </xdr:nvSpPr>
      <xdr:spPr bwMode="auto">
        <a:xfrm>
          <a:off x="2438400" y="469582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8483"/>
    <xdr:sp macro="" textlink="">
      <xdr:nvSpPr>
        <xdr:cNvPr id="1788" name="TextBox 3">
          <a:extLst>
            <a:ext uri="{FF2B5EF4-FFF2-40B4-BE49-F238E27FC236}">
              <a16:creationId xmlns:a16="http://schemas.microsoft.com/office/drawing/2014/main" id="{A2CABA53-FBC5-48F0-9D1D-F09468108640}"/>
            </a:ext>
          </a:extLst>
        </xdr:cNvPr>
        <xdr:cNvSpPr txBox="1">
          <a:spLocks noChangeArrowheads="1"/>
        </xdr:cNvSpPr>
      </xdr:nvSpPr>
      <xdr:spPr bwMode="auto">
        <a:xfrm>
          <a:off x="2438400" y="469582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06733"/>
    <xdr:sp macro="" textlink="">
      <xdr:nvSpPr>
        <xdr:cNvPr id="1789" name="TextBox 3">
          <a:extLst>
            <a:ext uri="{FF2B5EF4-FFF2-40B4-BE49-F238E27FC236}">
              <a16:creationId xmlns:a16="http://schemas.microsoft.com/office/drawing/2014/main" id="{78365C7E-A0BB-4E3E-8344-BB0C5BA4D78B}"/>
            </a:ext>
          </a:extLst>
        </xdr:cNvPr>
        <xdr:cNvSpPr txBox="1">
          <a:spLocks noChangeArrowheads="1"/>
        </xdr:cNvSpPr>
      </xdr:nvSpPr>
      <xdr:spPr bwMode="auto">
        <a:xfrm>
          <a:off x="2438400" y="4695825"/>
          <a:ext cx="0" cy="306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790" name="TextBox 3">
          <a:extLst>
            <a:ext uri="{FF2B5EF4-FFF2-40B4-BE49-F238E27FC236}">
              <a16:creationId xmlns:a16="http://schemas.microsoft.com/office/drawing/2014/main" id="{9C3500CB-5DD8-4C49-8453-270FAE9DF687}"/>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25783"/>
    <xdr:sp macro="" textlink="">
      <xdr:nvSpPr>
        <xdr:cNvPr id="1791" name="TextBox 3">
          <a:extLst>
            <a:ext uri="{FF2B5EF4-FFF2-40B4-BE49-F238E27FC236}">
              <a16:creationId xmlns:a16="http://schemas.microsoft.com/office/drawing/2014/main" id="{39021194-CD1E-470C-9B71-DE25242B3E23}"/>
            </a:ext>
          </a:extLst>
        </xdr:cNvPr>
        <xdr:cNvSpPr txBox="1">
          <a:spLocks noChangeArrowheads="1"/>
        </xdr:cNvSpPr>
      </xdr:nvSpPr>
      <xdr:spPr bwMode="auto">
        <a:xfrm>
          <a:off x="2438400" y="4695825"/>
          <a:ext cx="0" cy="325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06733"/>
    <xdr:sp macro="" textlink="">
      <xdr:nvSpPr>
        <xdr:cNvPr id="1792" name="TextBox 3">
          <a:extLst>
            <a:ext uri="{FF2B5EF4-FFF2-40B4-BE49-F238E27FC236}">
              <a16:creationId xmlns:a16="http://schemas.microsoft.com/office/drawing/2014/main" id="{60250318-3D67-4C6C-AF58-107ECED6FBA0}"/>
            </a:ext>
          </a:extLst>
        </xdr:cNvPr>
        <xdr:cNvSpPr txBox="1">
          <a:spLocks noChangeArrowheads="1"/>
        </xdr:cNvSpPr>
      </xdr:nvSpPr>
      <xdr:spPr bwMode="auto">
        <a:xfrm>
          <a:off x="2438400" y="4695825"/>
          <a:ext cx="0" cy="306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2133"/>
    <xdr:sp macro="" textlink="">
      <xdr:nvSpPr>
        <xdr:cNvPr id="1793" name="TextBox 3">
          <a:extLst>
            <a:ext uri="{FF2B5EF4-FFF2-40B4-BE49-F238E27FC236}">
              <a16:creationId xmlns:a16="http://schemas.microsoft.com/office/drawing/2014/main" id="{36133A44-0054-45C5-9A94-236251878588}"/>
            </a:ext>
          </a:extLst>
        </xdr:cNvPr>
        <xdr:cNvSpPr txBox="1">
          <a:spLocks noChangeArrowheads="1"/>
        </xdr:cNvSpPr>
      </xdr:nvSpPr>
      <xdr:spPr bwMode="auto">
        <a:xfrm>
          <a:off x="2438400" y="469582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3083"/>
    <xdr:sp macro="" textlink="">
      <xdr:nvSpPr>
        <xdr:cNvPr id="1794" name="TextBox 3">
          <a:extLst>
            <a:ext uri="{FF2B5EF4-FFF2-40B4-BE49-F238E27FC236}">
              <a16:creationId xmlns:a16="http://schemas.microsoft.com/office/drawing/2014/main" id="{6EE4E157-C0B5-42E2-8427-E2EA10FE3204}"/>
            </a:ext>
          </a:extLst>
        </xdr:cNvPr>
        <xdr:cNvSpPr txBox="1">
          <a:spLocks noChangeArrowheads="1"/>
        </xdr:cNvSpPr>
      </xdr:nvSpPr>
      <xdr:spPr bwMode="auto">
        <a:xfrm>
          <a:off x="2438400" y="469582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4086"/>
    <xdr:sp macro="" textlink="">
      <xdr:nvSpPr>
        <xdr:cNvPr id="1795" name="TextBox 3">
          <a:extLst>
            <a:ext uri="{FF2B5EF4-FFF2-40B4-BE49-F238E27FC236}">
              <a16:creationId xmlns:a16="http://schemas.microsoft.com/office/drawing/2014/main" id="{B7BEED61-597E-44BC-BBBB-6FBACF9DA85F}"/>
            </a:ext>
          </a:extLst>
        </xdr:cNvPr>
        <xdr:cNvSpPr txBox="1">
          <a:spLocks noChangeArrowheads="1"/>
        </xdr:cNvSpPr>
      </xdr:nvSpPr>
      <xdr:spPr bwMode="auto">
        <a:xfrm>
          <a:off x="2438400" y="469582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2133"/>
    <xdr:sp macro="" textlink="">
      <xdr:nvSpPr>
        <xdr:cNvPr id="1796" name="TextBox 3">
          <a:extLst>
            <a:ext uri="{FF2B5EF4-FFF2-40B4-BE49-F238E27FC236}">
              <a16:creationId xmlns:a16="http://schemas.microsoft.com/office/drawing/2014/main" id="{E0157690-A73C-4826-97EC-583592DE4A80}"/>
            </a:ext>
          </a:extLst>
        </xdr:cNvPr>
        <xdr:cNvSpPr txBox="1">
          <a:spLocks noChangeArrowheads="1"/>
        </xdr:cNvSpPr>
      </xdr:nvSpPr>
      <xdr:spPr bwMode="auto">
        <a:xfrm>
          <a:off x="2438400" y="469582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22608"/>
    <xdr:sp macro="" textlink="">
      <xdr:nvSpPr>
        <xdr:cNvPr id="1797" name="TextBox 3">
          <a:extLst>
            <a:ext uri="{FF2B5EF4-FFF2-40B4-BE49-F238E27FC236}">
              <a16:creationId xmlns:a16="http://schemas.microsoft.com/office/drawing/2014/main" id="{FB9DA8CB-1CF8-4D70-B69D-F5FDBEEF1F2C}"/>
            </a:ext>
          </a:extLst>
        </xdr:cNvPr>
        <xdr:cNvSpPr txBox="1">
          <a:spLocks noChangeArrowheads="1"/>
        </xdr:cNvSpPr>
      </xdr:nvSpPr>
      <xdr:spPr bwMode="auto">
        <a:xfrm>
          <a:off x="2438400" y="469582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798" name="TextBox 3">
          <a:extLst>
            <a:ext uri="{FF2B5EF4-FFF2-40B4-BE49-F238E27FC236}">
              <a16:creationId xmlns:a16="http://schemas.microsoft.com/office/drawing/2014/main" id="{4737B0E3-3613-49E9-A76A-8C028917FE86}"/>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799" name="TextBox 3">
          <a:extLst>
            <a:ext uri="{FF2B5EF4-FFF2-40B4-BE49-F238E27FC236}">
              <a16:creationId xmlns:a16="http://schemas.microsoft.com/office/drawing/2014/main" id="{B7C6996C-D3FA-4338-9572-7798AF132913}"/>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00" name="TextBox 3">
          <a:extLst>
            <a:ext uri="{FF2B5EF4-FFF2-40B4-BE49-F238E27FC236}">
              <a16:creationId xmlns:a16="http://schemas.microsoft.com/office/drawing/2014/main" id="{023304F9-BB8A-455D-9D11-06669A51A8A5}"/>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01" name="TextBox 3">
          <a:extLst>
            <a:ext uri="{FF2B5EF4-FFF2-40B4-BE49-F238E27FC236}">
              <a16:creationId xmlns:a16="http://schemas.microsoft.com/office/drawing/2014/main" id="{557E315E-6F5E-4535-91CA-8AA06DFB8615}"/>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02" name="TextBox 3">
          <a:extLst>
            <a:ext uri="{FF2B5EF4-FFF2-40B4-BE49-F238E27FC236}">
              <a16:creationId xmlns:a16="http://schemas.microsoft.com/office/drawing/2014/main" id="{96D7E075-75B5-4B67-B638-4379B66E9B29}"/>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03" name="TextBox 3">
          <a:extLst>
            <a:ext uri="{FF2B5EF4-FFF2-40B4-BE49-F238E27FC236}">
              <a16:creationId xmlns:a16="http://schemas.microsoft.com/office/drawing/2014/main" id="{822DEFD9-A715-4AE4-BCB6-3EB3FC373AA9}"/>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04" name="TextBox 3">
          <a:extLst>
            <a:ext uri="{FF2B5EF4-FFF2-40B4-BE49-F238E27FC236}">
              <a16:creationId xmlns:a16="http://schemas.microsoft.com/office/drawing/2014/main" id="{1391D83A-3EFB-48A2-BE73-D77C9472127A}"/>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05" name="TextBox 3">
          <a:extLst>
            <a:ext uri="{FF2B5EF4-FFF2-40B4-BE49-F238E27FC236}">
              <a16:creationId xmlns:a16="http://schemas.microsoft.com/office/drawing/2014/main" id="{029822BA-E027-4AD3-9F7A-5418E3B916B2}"/>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06" name="TextBox 3">
          <a:extLst>
            <a:ext uri="{FF2B5EF4-FFF2-40B4-BE49-F238E27FC236}">
              <a16:creationId xmlns:a16="http://schemas.microsoft.com/office/drawing/2014/main" id="{5AFEB3F5-74F4-4620-888E-38DA156E6A31}"/>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07" name="TextBox 3">
          <a:extLst>
            <a:ext uri="{FF2B5EF4-FFF2-40B4-BE49-F238E27FC236}">
              <a16:creationId xmlns:a16="http://schemas.microsoft.com/office/drawing/2014/main" id="{C5243DD0-89AF-4D5B-89E3-B96635AB5F9A}"/>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08" name="TextBox 3">
          <a:extLst>
            <a:ext uri="{FF2B5EF4-FFF2-40B4-BE49-F238E27FC236}">
              <a16:creationId xmlns:a16="http://schemas.microsoft.com/office/drawing/2014/main" id="{962171B3-FC4C-4057-A041-3E1B52F382DB}"/>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09" name="TextBox 3">
          <a:extLst>
            <a:ext uri="{FF2B5EF4-FFF2-40B4-BE49-F238E27FC236}">
              <a16:creationId xmlns:a16="http://schemas.microsoft.com/office/drawing/2014/main" id="{DB61E28D-E6D2-4DCC-97D0-F246A198EB7D}"/>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10" name="TextBox 3">
          <a:extLst>
            <a:ext uri="{FF2B5EF4-FFF2-40B4-BE49-F238E27FC236}">
              <a16:creationId xmlns:a16="http://schemas.microsoft.com/office/drawing/2014/main" id="{1DBC4E0B-92CD-4B07-AE6A-856650B6860B}"/>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11" name="TextBox 3">
          <a:extLst>
            <a:ext uri="{FF2B5EF4-FFF2-40B4-BE49-F238E27FC236}">
              <a16:creationId xmlns:a16="http://schemas.microsoft.com/office/drawing/2014/main" id="{EE64062B-559B-4613-877C-5E418B6A47A4}"/>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12" name="TextBox 3">
          <a:extLst>
            <a:ext uri="{FF2B5EF4-FFF2-40B4-BE49-F238E27FC236}">
              <a16:creationId xmlns:a16="http://schemas.microsoft.com/office/drawing/2014/main" id="{C163BA5D-AC0D-442B-AEEE-E1E4215E7130}"/>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13" name="TextBox 3">
          <a:extLst>
            <a:ext uri="{FF2B5EF4-FFF2-40B4-BE49-F238E27FC236}">
              <a16:creationId xmlns:a16="http://schemas.microsoft.com/office/drawing/2014/main" id="{7E01564D-5316-479C-A47B-F5C413990EE0}"/>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14" name="TextBox 3">
          <a:extLst>
            <a:ext uri="{FF2B5EF4-FFF2-40B4-BE49-F238E27FC236}">
              <a16:creationId xmlns:a16="http://schemas.microsoft.com/office/drawing/2014/main" id="{FECD8ED3-8A9D-46EB-A9B6-B1B1820E8C95}"/>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15" name="TextBox 3">
          <a:extLst>
            <a:ext uri="{FF2B5EF4-FFF2-40B4-BE49-F238E27FC236}">
              <a16:creationId xmlns:a16="http://schemas.microsoft.com/office/drawing/2014/main" id="{C616A473-A5B6-41EA-AB83-BB536437BDD4}"/>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16" name="TextBox 3">
          <a:extLst>
            <a:ext uri="{FF2B5EF4-FFF2-40B4-BE49-F238E27FC236}">
              <a16:creationId xmlns:a16="http://schemas.microsoft.com/office/drawing/2014/main" id="{87226435-2CF7-4101-B58D-74AB6C3A5880}"/>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17" name="TextBox 3">
          <a:extLst>
            <a:ext uri="{FF2B5EF4-FFF2-40B4-BE49-F238E27FC236}">
              <a16:creationId xmlns:a16="http://schemas.microsoft.com/office/drawing/2014/main" id="{C5871BEB-7BBD-4B4A-B145-962C5761FD47}"/>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18" name="TextBox 3">
          <a:extLst>
            <a:ext uri="{FF2B5EF4-FFF2-40B4-BE49-F238E27FC236}">
              <a16:creationId xmlns:a16="http://schemas.microsoft.com/office/drawing/2014/main" id="{7AE5DE14-59F7-4933-BC71-051288F9EA80}"/>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19" name="TextBox 3">
          <a:extLst>
            <a:ext uri="{FF2B5EF4-FFF2-40B4-BE49-F238E27FC236}">
              <a16:creationId xmlns:a16="http://schemas.microsoft.com/office/drawing/2014/main" id="{5E9B6757-55C3-4107-96E9-08E048F9D50F}"/>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20" name="TextBox 3">
          <a:extLst>
            <a:ext uri="{FF2B5EF4-FFF2-40B4-BE49-F238E27FC236}">
              <a16:creationId xmlns:a16="http://schemas.microsoft.com/office/drawing/2014/main" id="{927519FE-DE32-409F-84E0-89FCE93D0449}"/>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21" name="TextBox 3">
          <a:extLst>
            <a:ext uri="{FF2B5EF4-FFF2-40B4-BE49-F238E27FC236}">
              <a16:creationId xmlns:a16="http://schemas.microsoft.com/office/drawing/2014/main" id="{546289CE-8BF4-42E0-8523-0802F612553D}"/>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2133"/>
    <xdr:sp macro="" textlink="">
      <xdr:nvSpPr>
        <xdr:cNvPr id="1822" name="TextBox 3">
          <a:extLst>
            <a:ext uri="{FF2B5EF4-FFF2-40B4-BE49-F238E27FC236}">
              <a16:creationId xmlns:a16="http://schemas.microsoft.com/office/drawing/2014/main" id="{695E18E2-CB66-45DC-B090-43393ECC432D}"/>
            </a:ext>
          </a:extLst>
        </xdr:cNvPr>
        <xdr:cNvSpPr txBox="1">
          <a:spLocks noChangeArrowheads="1"/>
        </xdr:cNvSpPr>
      </xdr:nvSpPr>
      <xdr:spPr bwMode="auto">
        <a:xfrm>
          <a:off x="2438400" y="469582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3083"/>
    <xdr:sp macro="" textlink="">
      <xdr:nvSpPr>
        <xdr:cNvPr id="1823" name="TextBox 3">
          <a:extLst>
            <a:ext uri="{FF2B5EF4-FFF2-40B4-BE49-F238E27FC236}">
              <a16:creationId xmlns:a16="http://schemas.microsoft.com/office/drawing/2014/main" id="{FC7837F6-83AD-4125-A711-AE6E9F7C9797}"/>
            </a:ext>
          </a:extLst>
        </xdr:cNvPr>
        <xdr:cNvSpPr txBox="1">
          <a:spLocks noChangeArrowheads="1"/>
        </xdr:cNvSpPr>
      </xdr:nvSpPr>
      <xdr:spPr bwMode="auto">
        <a:xfrm>
          <a:off x="2438400" y="469582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24" name="TextBox 3">
          <a:extLst>
            <a:ext uri="{FF2B5EF4-FFF2-40B4-BE49-F238E27FC236}">
              <a16:creationId xmlns:a16="http://schemas.microsoft.com/office/drawing/2014/main" id="{33D9FA2E-EDED-4C6A-9EC6-A1D9ABDDB6F4}"/>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25" name="TextBox 3">
          <a:extLst>
            <a:ext uri="{FF2B5EF4-FFF2-40B4-BE49-F238E27FC236}">
              <a16:creationId xmlns:a16="http://schemas.microsoft.com/office/drawing/2014/main" id="{6089D3B3-89AE-4733-9F19-099428EC21E7}"/>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26" name="TextBox 3">
          <a:extLst>
            <a:ext uri="{FF2B5EF4-FFF2-40B4-BE49-F238E27FC236}">
              <a16:creationId xmlns:a16="http://schemas.microsoft.com/office/drawing/2014/main" id="{C6B8645B-0B24-4793-8F02-D50E5CA6AA4B}"/>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3083"/>
    <xdr:sp macro="" textlink="">
      <xdr:nvSpPr>
        <xdr:cNvPr id="1827" name="TextBox 3">
          <a:extLst>
            <a:ext uri="{FF2B5EF4-FFF2-40B4-BE49-F238E27FC236}">
              <a16:creationId xmlns:a16="http://schemas.microsoft.com/office/drawing/2014/main" id="{242FD77D-0D62-4CD9-994D-A78CC6F3F01B}"/>
            </a:ext>
          </a:extLst>
        </xdr:cNvPr>
        <xdr:cNvSpPr txBox="1">
          <a:spLocks noChangeArrowheads="1"/>
        </xdr:cNvSpPr>
      </xdr:nvSpPr>
      <xdr:spPr bwMode="auto">
        <a:xfrm>
          <a:off x="2438400" y="469582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3083"/>
    <xdr:sp macro="" textlink="">
      <xdr:nvSpPr>
        <xdr:cNvPr id="1828" name="TextBox 3">
          <a:extLst>
            <a:ext uri="{FF2B5EF4-FFF2-40B4-BE49-F238E27FC236}">
              <a16:creationId xmlns:a16="http://schemas.microsoft.com/office/drawing/2014/main" id="{4ADA8E3B-FD12-40ED-9C56-74E3041268CD}"/>
            </a:ext>
          </a:extLst>
        </xdr:cNvPr>
        <xdr:cNvSpPr txBox="1">
          <a:spLocks noChangeArrowheads="1"/>
        </xdr:cNvSpPr>
      </xdr:nvSpPr>
      <xdr:spPr bwMode="auto">
        <a:xfrm>
          <a:off x="2438400" y="469582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4086"/>
    <xdr:sp macro="" textlink="">
      <xdr:nvSpPr>
        <xdr:cNvPr id="1829" name="TextBox 3">
          <a:extLst>
            <a:ext uri="{FF2B5EF4-FFF2-40B4-BE49-F238E27FC236}">
              <a16:creationId xmlns:a16="http://schemas.microsoft.com/office/drawing/2014/main" id="{EAE9DF4F-6F6F-4837-B52E-1D3D9449BF02}"/>
            </a:ext>
          </a:extLst>
        </xdr:cNvPr>
        <xdr:cNvSpPr txBox="1">
          <a:spLocks noChangeArrowheads="1"/>
        </xdr:cNvSpPr>
      </xdr:nvSpPr>
      <xdr:spPr bwMode="auto">
        <a:xfrm>
          <a:off x="2438400" y="469582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2133"/>
    <xdr:sp macro="" textlink="">
      <xdr:nvSpPr>
        <xdr:cNvPr id="1830" name="TextBox 3">
          <a:extLst>
            <a:ext uri="{FF2B5EF4-FFF2-40B4-BE49-F238E27FC236}">
              <a16:creationId xmlns:a16="http://schemas.microsoft.com/office/drawing/2014/main" id="{88274191-8C45-402A-9F33-8232C9A69D7B}"/>
            </a:ext>
          </a:extLst>
        </xdr:cNvPr>
        <xdr:cNvSpPr txBox="1">
          <a:spLocks noChangeArrowheads="1"/>
        </xdr:cNvSpPr>
      </xdr:nvSpPr>
      <xdr:spPr bwMode="auto">
        <a:xfrm>
          <a:off x="2438400" y="469582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3083"/>
    <xdr:sp macro="" textlink="">
      <xdr:nvSpPr>
        <xdr:cNvPr id="1831" name="TextBox 3">
          <a:extLst>
            <a:ext uri="{FF2B5EF4-FFF2-40B4-BE49-F238E27FC236}">
              <a16:creationId xmlns:a16="http://schemas.microsoft.com/office/drawing/2014/main" id="{3F5F4EE0-D7B2-4E43-A0E1-C200D40B79B9}"/>
            </a:ext>
          </a:extLst>
        </xdr:cNvPr>
        <xdr:cNvSpPr txBox="1">
          <a:spLocks noChangeArrowheads="1"/>
        </xdr:cNvSpPr>
      </xdr:nvSpPr>
      <xdr:spPr bwMode="auto">
        <a:xfrm>
          <a:off x="2438400" y="469582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32" name="TextBox 3">
          <a:extLst>
            <a:ext uri="{FF2B5EF4-FFF2-40B4-BE49-F238E27FC236}">
              <a16:creationId xmlns:a16="http://schemas.microsoft.com/office/drawing/2014/main" id="{D3E8DA40-1666-4496-B932-C08176B5FBF5}"/>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3083"/>
    <xdr:sp macro="" textlink="">
      <xdr:nvSpPr>
        <xdr:cNvPr id="1833" name="TextBox 3">
          <a:extLst>
            <a:ext uri="{FF2B5EF4-FFF2-40B4-BE49-F238E27FC236}">
              <a16:creationId xmlns:a16="http://schemas.microsoft.com/office/drawing/2014/main" id="{22FFDD70-2972-442C-BCAB-4C36DA1D38AC}"/>
            </a:ext>
          </a:extLst>
        </xdr:cNvPr>
        <xdr:cNvSpPr txBox="1">
          <a:spLocks noChangeArrowheads="1"/>
        </xdr:cNvSpPr>
      </xdr:nvSpPr>
      <xdr:spPr bwMode="auto">
        <a:xfrm>
          <a:off x="2438400" y="469582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34" name="TextBox 3">
          <a:extLst>
            <a:ext uri="{FF2B5EF4-FFF2-40B4-BE49-F238E27FC236}">
              <a16:creationId xmlns:a16="http://schemas.microsoft.com/office/drawing/2014/main" id="{C5D3F6E5-5477-4DB3-9FB2-506FA756A575}"/>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22608"/>
    <xdr:sp macro="" textlink="">
      <xdr:nvSpPr>
        <xdr:cNvPr id="1835" name="TextBox 3">
          <a:extLst>
            <a:ext uri="{FF2B5EF4-FFF2-40B4-BE49-F238E27FC236}">
              <a16:creationId xmlns:a16="http://schemas.microsoft.com/office/drawing/2014/main" id="{D7406865-1D4D-46C9-AB4C-DD3EFE4DD6A5}"/>
            </a:ext>
          </a:extLst>
        </xdr:cNvPr>
        <xdr:cNvSpPr txBox="1">
          <a:spLocks noChangeArrowheads="1"/>
        </xdr:cNvSpPr>
      </xdr:nvSpPr>
      <xdr:spPr bwMode="auto">
        <a:xfrm>
          <a:off x="2438400" y="469582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36" name="TextBox 3">
          <a:extLst>
            <a:ext uri="{FF2B5EF4-FFF2-40B4-BE49-F238E27FC236}">
              <a16:creationId xmlns:a16="http://schemas.microsoft.com/office/drawing/2014/main" id="{D696DC5E-B0C1-4E1A-ACF3-658CE6D2D4B6}"/>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37" name="TextBox 3">
          <a:extLst>
            <a:ext uri="{FF2B5EF4-FFF2-40B4-BE49-F238E27FC236}">
              <a16:creationId xmlns:a16="http://schemas.microsoft.com/office/drawing/2014/main" id="{E1251E48-B317-49CA-9A96-F3661F04377E}"/>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38" name="TextBox 3">
          <a:extLst>
            <a:ext uri="{FF2B5EF4-FFF2-40B4-BE49-F238E27FC236}">
              <a16:creationId xmlns:a16="http://schemas.microsoft.com/office/drawing/2014/main" id="{6BD4FB53-8B1B-40AF-961C-9A2F3708E88B}"/>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39" name="TextBox 3">
          <a:extLst>
            <a:ext uri="{FF2B5EF4-FFF2-40B4-BE49-F238E27FC236}">
              <a16:creationId xmlns:a16="http://schemas.microsoft.com/office/drawing/2014/main" id="{986778D2-797C-43A1-845F-5242C8078ACF}"/>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40" name="TextBox 3">
          <a:extLst>
            <a:ext uri="{FF2B5EF4-FFF2-40B4-BE49-F238E27FC236}">
              <a16:creationId xmlns:a16="http://schemas.microsoft.com/office/drawing/2014/main" id="{38768092-A20E-4796-9895-8773AD7F1120}"/>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41" name="TextBox 3">
          <a:extLst>
            <a:ext uri="{FF2B5EF4-FFF2-40B4-BE49-F238E27FC236}">
              <a16:creationId xmlns:a16="http://schemas.microsoft.com/office/drawing/2014/main" id="{EC1F6B71-C9F5-440A-8AA9-AE386BB1485D}"/>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42" name="TextBox 3">
          <a:extLst>
            <a:ext uri="{FF2B5EF4-FFF2-40B4-BE49-F238E27FC236}">
              <a16:creationId xmlns:a16="http://schemas.microsoft.com/office/drawing/2014/main" id="{FBF425CC-1A5F-448B-8AF5-C4177CC51B38}"/>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43" name="TextBox 3">
          <a:extLst>
            <a:ext uri="{FF2B5EF4-FFF2-40B4-BE49-F238E27FC236}">
              <a16:creationId xmlns:a16="http://schemas.microsoft.com/office/drawing/2014/main" id="{01563DB3-A4BF-4586-8A41-2EE4BFC1AE3D}"/>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44" name="TextBox 3">
          <a:extLst>
            <a:ext uri="{FF2B5EF4-FFF2-40B4-BE49-F238E27FC236}">
              <a16:creationId xmlns:a16="http://schemas.microsoft.com/office/drawing/2014/main" id="{68470C9A-576D-4FC3-B6D0-E08585D36495}"/>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45" name="TextBox 3">
          <a:extLst>
            <a:ext uri="{FF2B5EF4-FFF2-40B4-BE49-F238E27FC236}">
              <a16:creationId xmlns:a16="http://schemas.microsoft.com/office/drawing/2014/main" id="{D8926F13-8E0A-45D8-AAAB-7235CA87FC71}"/>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46" name="TextBox 3">
          <a:extLst>
            <a:ext uri="{FF2B5EF4-FFF2-40B4-BE49-F238E27FC236}">
              <a16:creationId xmlns:a16="http://schemas.microsoft.com/office/drawing/2014/main" id="{5E991623-2CF8-4BA5-8CBE-30D31282638F}"/>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47" name="TextBox 3">
          <a:extLst>
            <a:ext uri="{FF2B5EF4-FFF2-40B4-BE49-F238E27FC236}">
              <a16:creationId xmlns:a16="http://schemas.microsoft.com/office/drawing/2014/main" id="{BCC5B858-CD2B-45F1-A8FF-EE5E766E268E}"/>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48" name="TextBox 3">
          <a:extLst>
            <a:ext uri="{FF2B5EF4-FFF2-40B4-BE49-F238E27FC236}">
              <a16:creationId xmlns:a16="http://schemas.microsoft.com/office/drawing/2014/main" id="{BF1ACFF0-518D-42A1-80AA-78861240A2CB}"/>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49" name="TextBox 3">
          <a:extLst>
            <a:ext uri="{FF2B5EF4-FFF2-40B4-BE49-F238E27FC236}">
              <a16:creationId xmlns:a16="http://schemas.microsoft.com/office/drawing/2014/main" id="{5BE7C33E-BBE6-45C8-90F1-ED44B6AEC11E}"/>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50" name="TextBox 3">
          <a:extLst>
            <a:ext uri="{FF2B5EF4-FFF2-40B4-BE49-F238E27FC236}">
              <a16:creationId xmlns:a16="http://schemas.microsoft.com/office/drawing/2014/main" id="{9728D666-F389-49D3-A9CB-3BCB04B2D3ED}"/>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51" name="TextBox 3">
          <a:extLst>
            <a:ext uri="{FF2B5EF4-FFF2-40B4-BE49-F238E27FC236}">
              <a16:creationId xmlns:a16="http://schemas.microsoft.com/office/drawing/2014/main" id="{727E671F-B563-47AB-A2B7-AEF8A5868422}"/>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52" name="TextBox 3">
          <a:extLst>
            <a:ext uri="{FF2B5EF4-FFF2-40B4-BE49-F238E27FC236}">
              <a16:creationId xmlns:a16="http://schemas.microsoft.com/office/drawing/2014/main" id="{823CB678-1301-413F-AC09-37C9D3E8CA66}"/>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53" name="TextBox 3">
          <a:extLst>
            <a:ext uri="{FF2B5EF4-FFF2-40B4-BE49-F238E27FC236}">
              <a16:creationId xmlns:a16="http://schemas.microsoft.com/office/drawing/2014/main" id="{FF9295D5-2AB9-4E3B-8057-DD17B13DCD30}"/>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54" name="TextBox 3">
          <a:extLst>
            <a:ext uri="{FF2B5EF4-FFF2-40B4-BE49-F238E27FC236}">
              <a16:creationId xmlns:a16="http://schemas.microsoft.com/office/drawing/2014/main" id="{0BB559F7-C5D7-4BE8-B6CB-05B4AC3BB13F}"/>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55" name="TextBox 3">
          <a:extLst>
            <a:ext uri="{FF2B5EF4-FFF2-40B4-BE49-F238E27FC236}">
              <a16:creationId xmlns:a16="http://schemas.microsoft.com/office/drawing/2014/main" id="{CEABDE52-793F-44A0-9470-4006E865144D}"/>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56" name="TextBox 3">
          <a:extLst>
            <a:ext uri="{FF2B5EF4-FFF2-40B4-BE49-F238E27FC236}">
              <a16:creationId xmlns:a16="http://schemas.microsoft.com/office/drawing/2014/main" id="{010D71EC-F6B1-4D8D-8D81-FAF1D546E934}"/>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57" name="TextBox 3">
          <a:extLst>
            <a:ext uri="{FF2B5EF4-FFF2-40B4-BE49-F238E27FC236}">
              <a16:creationId xmlns:a16="http://schemas.microsoft.com/office/drawing/2014/main" id="{9AD151C9-C071-4B56-B4C5-80FE018DAD86}"/>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58" name="TextBox 3">
          <a:extLst>
            <a:ext uri="{FF2B5EF4-FFF2-40B4-BE49-F238E27FC236}">
              <a16:creationId xmlns:a16="http://schemas.microsoft.com/office/drawing/2014/main" id="{93B73FC8-D87B-4B2E-B1CA-655336EE1378}"/>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59" name="TextBox 3">
          <a:extLst>
            <a:ext uri="{FF2B5EF4-FFF2-40B4-BE49-F238E27FC236}">
              <a16:creationId xmlns:a16="http://schemas.microsoft.com/office/drawing/2014/main" id="{82A91E94-6843-4BB8-B6E7-8AFF7D142012}"/>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60" name="TextBox 3">
          <a:extLst>
            <a:ext uri="{FF2B5EF4-FFF2-40B4-BE49-F238E27FC236}">
              <a16:creationId xmlns:a16="http://schemas.microsoft.com/office/drawing/2014/main" id="{20CCB36A-4EEC-427E-97FC-A13702DEBD87}"/>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61" name="TextBox 3">
          <a:extLst>
            <a:ext uri="{FF2B5EF4-FFF2-40B4-BE49-F238E27FC236}">
              <a16:creationId xmlns:a16="http://schemas.microsoft.com/office/drawing/2014/main" id="{AD3AFBA4-0A8E-4B7C-8442-DC340BDC8CF4}"/>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62" name="TextBox 3">
          <a:extLst>
            <a:ext uri="{FF2B5EF4-FFF2-40B4-BE49-F238E27FC236}">
              <a16:creationId xmlns:a16="http://schemas.microsoft.com/office/drawing/2014/main" id="{69936E47-6776-47FB-842D-F781DB0DE5D3}"/>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63" name="TextBox 3">
          <a:extLst>
            <a:ext uri="{FF2B5EF4-FFF2-40B4-BE49-F238E27FC236}">
              <a16:creationId xmlns:a16="http://schemas.microsoft.com/office/drawing/2014/main" id="{C8AF60F8-199D-4021-843D-822E3BA556B5}"/>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64" name="TextBox 3">
          <a:extLst>
            <a:ext uri="{FF2B5EF4-FFF2-40B4-BE49-F238E27FC236}">
              <a16:creationId xmlns:a16="http://schemas.microsoft.com/office/drawing/2014/main" id="{F902EF79-58AB-4491-A821-DAFCC576D17A}"/>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65" name="TextBox 3">
          <a:extLst>
            <a:ext uri="{FF2B5EF4-FFF2-40B4-BE49-F238E27FC236}">
              <a16:creationId xmlns:a16="http://schemas.microsoft.com/office/drawing/2014/main" id="{86CEBA24-AE95-4DB8-A329-8116B8F5FC24}"/>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66" name="TextBox 3">
          <a:extLst>
            <a:ext uri="{FF2B5EF4-FFF2-40B4-BE49-F238E27FC236}">
              <a16:creationId xmlns:a16="http://schemas.microsoft.com/office/drawing/2014/main" id="{55109EBD-4881-40F7-90C8-A731F73B6505}"/>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67" name="TextBox 3">
          <a:extLst>
            <a:ext uri="{FF2B5EF4-FFF2-40B4-BE49-F238E27FC236}">
              <a16:creationId xmlns:a16="http://schemas.microsoft.com/office/drawing/2014/main" id="{2AAD8CC5-9203-4F80-8E07-6A190D98F210}"/>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68" name="TextBox 3">
          <a:extLst>
            <a:ext uri="{FF2B5EF4-FFF2-40B4-BE49-F238E27FC236}">
              <a16:creationId xmlns:a16="http://schemas.microsoft.com/office/drawing/2014/main" id="{3456332E-2AE5-4C16-809E-84BD978A157F}"/>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69" name="TextBox 3">
          <a:extLst>
            <a:ext uri="{FF2B5EF4-FFF2-40B4-BE49-F238E27FC236}">
              <a16:creationId xmlns:a16="http://schemas.microsoft.com/office/drawing/2014/main" id="{6CCFC9AC-545B-45B6-9C75-0F1724D5151E}"/>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70" name="TextBox 3">
          <a:extLst>
            <a:ext uri="{FF2B5EF4-FFF2-40B4-BE49-F238E27FC236}">
              <a16:creationId xmlns:a16="http://schemas.microsoft.com/office/drawing/2014/main" id="{BD903CCE-622B-4176-B727-801C5F5C6B96}"/>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71" name="TextBox 3">
          <a:extLst>
            <a:ext uri="{FF2B5EF4-FFF2-40B4-BE49-F238E27FC236}">
              <a16:creationId xmlns:a16="http://schemas.microsoft.com/office/drawing/2014/main" id="{0E56F165-C3D6-49EC-BAF9-6B753D32CDD7}"/>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72" name="TextBox 3">
          <a:extLst>
            <a:ext uri="{FF2B5EF4-FFF2-40B4-BE49-F238E27FC236}">
              <a16:creationId xmlns:a16="http://schemas.microsoft.com/office/drawing/2014/main" id="{5F7E9B04-5A03-45E2-93A7-58C967E26650}"/>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2133"/>
    <xdr:sp macro="" textlink="">
      <xdr:nvSpPr>
        <xdr:cNvPr id="1873" name="TextBox 3">
          <a:extLst>
            <a:ext uri="{FF2B5EF4-FFF2-40B4-BE49-F238E27FC236}">
              <a16:creationId xmlns:a16="http://schemas.microsoft.com/office/drawing/2014/main" id="{E40A449F-88CF-43CB-9361-BF9409132BDB}"/>
            </a:ext>
          </a:extLst>
        </xdr:cNvPr>
        <xdr:cNvSpPr txBox="1">
          <a:spLocks noChangeArrowheads="1"/>
        </xdr:cNvSpPr>
      </xdr:nvSpPr>
      <xdr:spPr bwMode="auto">
        <a:xfrm>
          <a:off x="2438400" y="469582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3083"/>
    <xdr:sp macro="" textlink="">
      <xdr:nvSpPr>
        <xdr:cNvPr id="1874" name="TextBox 3">
          <a:extLst>
            <a:ext uri="{FF2B5EF4-FFF2-40B4-BE49-F238E27FC236}">
              <a16:creationId xmlns:a16="http://schemas.microsoft.com/office/drawing/2014/main" id="{ED6284F6-4764-461D-A9D6-C981EE136214}"/>
            </a:ext>
          </a:extLst>
        </xdr:cNvPr>
        <xdr:cNvSpPr txBox="1">
          <a:spLocks noChangeArrowheads="1"/>
        </xdr:cNvSpPr>
      </xdr:nvSpPr>
      <xdr:spPr bwMode="auto">
        <a:xfrm>
          <a:off x="2438400" y="469582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75" name="TextBox 3">
          <a:extLst>
            <a:ext uri="{FF2B5EF4-FFF2-40B4-BE49-F238E27FC236}">
              <a16:creationId xmlns:a16="http://schemas.microsoft.com/office/drawing/2014/main" id="{55AD041F-5475-4F4D-A818-DF9583DAB88E}"/>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76" name="TextBox 3">
          <a:extLst>
            <a:ext uri="{FF2B5EF4-FFF2-40B4-BE49-F238E27FC236}">
              <a16:creationId xmlns:a16="http://schemas.microsoft.com/office/drawing/2014/main" id="{0DA06C6C-A34E-49AC-B3E1-3CA1280A86E9}"/>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77" name="TextBox 3">
          <a:extLst>
            <a:ext uri="{FF2B5EF4-FFF2-40B4-BE49-F238E27FC236}">
              <a16:creationId xmlns:a16="http://schemas.microsoft.com/office/drawing/2014/main" id="{B2A8E863-EF08-4C90-9173-91E628DF678C}"/>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3083"/>
    <xdr:sp macro="" textlink="">
      <xdr:nvSpPr>
        <xdr:cNvPr id="1878" name="TextBox 3">
          <a:extLst>
            <a:ext uri="{FF2B5EF4-FFF2-40B4-BE49-F238E27FC236}">
              <a16:creationId xmlns:a16="http://schemas.microsoft.com/office/drawing/2014/main" id="{9099AF84-E04D-432D-B0C4-7390C30C06BC}"/>
            </a:ext>
          </a:extLst>
        </xdr:cNvPr>
        <xdr:cNvSpPr txBox="1">
          <a:spLocks noChangeArrowheads="1"/>
        </xdr:cNvSpPr>
      </xdr:nvSpPr>
      <xdr:spPr bwMode="auto">
        <a:xfrm>
          <a:off x="2438400" y="469582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3083"/>
    <xdr:sp macro="" textlink="">
      <xdr:nvSpPr>
        <xdr:cNvPr id="1879" name="TextBox 3">
          <a:extLst>
            <a:ext uri="{FF2B5EF4-FFF2-40B4-BE49-F238E27FC236}">
              <a16:creationId xmlns:a16="http://schemas.microsoft.com/office/drawing/2014/main" id="{F46A0FB3-3F89-45BD-98F3-938EADBEBA68}"/>
            </a:ext>
          </a:extLst>
        </xdr:cNvPr>
        <xdr:cNvSpPr txBox="1">
          <a:spLocks noChangeArrowheads="1"/>
        </xdr:cNvSpPr>
      </xdr:nvSpPr>
      <xdr:spPr bwMode="auto">
        <a:xfrm>
          <a:off x="2438400" y="469582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44086"/>
    <xdr:sp macro="" textlink="">
      <xdr:nvSpPr>
        <xdr:cNvPr id="1880" name="TextBox 3">
          <a:extLst>
            <a:ext uri="{FF2B5EF4-FFF2-40B4-BE49-F238E27FC236}">
              <a16:creationId xmlns:a16="http://schemas.microsoft.com/office/drawing/2014/main" id="{03DFEED9-9A1E-4B6A-A26E-AC62AA94FFCC}"/>
            </a:ext>
          </a:extLst>
        </xdr:cNvPr>
        <xdr:cNvSpPr txBox="1">
          <a:spLocks noChangeArrowheads="1"/>
        </xdr:cNvSpPr>
      </xdr:nvSpPr>
      <xdr:spPr bwMode="auto">
        <a:xfrm>
          <a:off x="2438400" y="469582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32133"/>
    <xdr:sp macro="" textlink="">
      <xdr:nvSpPr>
        <xdr:cNvPr id="1881" name="TextBox 3">
          <a:extLst>
            <a:ext uri="{FF2B5EF4-FFF2-40B4-BE49-F238E27FC236}">
              <a16:creationId xmlns:a16="http://schemas.microsoft.com/office/drawing/2014/main" id="{F01F68BA-F3D6-4696-B66F-27616988FCE6}"/>
            </a:ext>
          </a:extLst>
        </xdr:cNvPr>
        <xdr:cNvSpPr txBox="1">
          <a:spLocks noChangeArrowheads="1"/>
        </xdr:cNvSpPr>
      </xdr:nvSpPr>
      <xdr:spPr bwMode="auto">
        <a:xfrm>
          <a:off x="2438400" y="469582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3083"/>
    <xdr:sp macro="" textlink="">
      <xdr:nvSpPr>
        <xdr:cNvPr id="1882" name="TextBox 3">
          <a:extLst>
            <a:ext uri="{FF2B5EF4-FFF2-40B4-BE49-F238E27FC236}">
              <a16:creationId xmlns:a16="http://schemas.microsoft.com/office/drawing/2014/main" id="{8CB52100-543C-401B-A1A9-79324F6A2709}"/>
            </a:ext>
          </a:extLst>
        </xdr:cNvPr>
        <xdr:cNvSpPr txBox="1">
          <a:spLocks noChangeArrowheads="1"/>
        </xdr:cNvSpPr>
      </xdr:nvSpPr>
      <xdr:spPr bwMode="auto">
        <a:xfrm>
          <a:off x="2438400" y="469582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83" name="TextBox 3">
          <a:extLst>
            <a:ext uri="{FF2B5EF4-FFF2-40B4-BE49-F238E27FC236}">
              <a16:creationId xmlns:a16="http://schemas.microsoft.com/office/drawing/2014/main" id="{28D8CA72-FCFC-44FB-9377-867D4BC4AA10}"/>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13083"/>
    <xdr:sp macro="" textlink="">
      <xdr:nvSpPr>
        <xdr:cNvPr id="1884" name="TextBox 3">
          <a:extLst>
            <a:ext uri="{FF2B5EF4-FFF2-40B4-BE49-F238E27FC236}">
              <a16:creationId xmlns:a16="http://schemas.microsoft.com/office/drawing/2014/main" id="{69CFA7FE-614E-4A5D-BC7F-9B6180BF5604}"/>
            </a:ext>
          </a:extLst>
        </xdr:cNvPr>
        <xdr:cNvSpPr txBox="1">
          <a:spLocks noChangeArrowheads="1"/>
        </xdr:cNvSpPr>
      </xdr:nvSpPr>
      <xdr:spPr bwMode="auto">
        <a:xfrm>
          <a:off x="2438400" y="469582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85" name="TextBox 3">
          <a:extLst>
            <a:ext uri="{FF2B5EF4-FFF2-40B4-BE49-F238E27FC236}">
              <a16:creationId xmlns:a16="http://schemas.microsoft.com/office/drawing/2014/main" id="{8D86FE75-8D65-41AC-A9CC-9BE2A43B6480}"/>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22608"/>
    <xdr:sp macro="" textlink="">
      <xdr:nvSpPr>
        <xdr:cNvPr id="1886" name="TextBox 3">
          <a:extLst>
            <a:ext uri="{FF2B5EF4-FFF2-40B4-BE49-F238E27FC236}">
              <a16:creationId xmlns:a16="http://schemas.microsoft.com/office/drawing/2014/main" id="{34DC4EC9-0308-4A9A-8D22-C830092BE841}"/>
            </a:ext>
          </a:extLst>
        </xdr:cNvPr>
        <xdr:cNvSpPr txBox="1">
          <a:spLocks noChangeArrowheads="1"/>
        </xdr:cNvSpPr>
      </xdr:nvSpPr>
      <xdr:spPr bwMode="auto">
        <a:xfrm>
          <a:off x="2438400" y="469582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87" name="TextBox 3">
          <a:extLst>
            <a:ext uri="{FF2B5EF4-FFF2-40B4-BE49-F238E27FC236}">
              <a16:creationId xmlns:a16="http://schemas.microsoft.com/office/drawing/2014/main" id="{EE0E2627-8517-4511-8C2C-846D11CDE518}"/>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88" name="TextBox 3">
          <a:extLst>
            <a:ext uri="{FF2B5EF4-FFF2-40B4-BE49-F238E27FC236}">
              <a16:creationId xmlns:a16="http://schemas.microsoft.com/office/drawing/2014/main" id="{75D49DD9-F0C5-46FB-89EB-DAE051DAD3C6}"/>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89" name="TextBox 3">
          <a:extLst>
            <a:ext uri="{FF2B5EF4-FFF2-40B4-BE49-F238E27FC236}">
              <a16:creationId xmlns:a16="http://schemas.microsoft.com/office/drawing/2014/main" id="{64872C40-F7D1-4645-B523-B7FC1B37329E}"/>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3611"/>
    <xdr:sp macro="" textlink="">
      <xdr:nvSpPr>
        <xdr:cNvPr id="1890" name="TextBox 3">
          <a:extLst>
            <a:ext uri="{FF2B5EF4-FFF2-40B4-BE49-F238E27FC236}">
              <a16:creationId xmlns:a16="http://schemas.microsoft.com/office/drawing/2014/main" id="{B4792020-27F8-4114-AA29-90A557D90723}"/>
            </a:ext>
          </a:extLst>
        </xdr:cNvPr>
        <xdr:cNvSpPr txBox="1">
          <a:spLocks noChangeArrowheads="1"/>
        </xdr:cNvSpPr>
      </xdr:nvSpPr>
      <xdr:spPr bwMode="auto">
        <a:xfrm>
          <a:off x="2438400" y="469582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20</xdr:row>
      <xdr:rowOff>0</xdr:rowOff>
    </xdr:from>
    <xdr:ext cx="0" cy="356786"/>
    <xdr:sp macro="" textlink="">
      <xdr:nvSpPr>
        <xdr:cNvPr id="1891" name="TextBox 3">
          <a:extLst>
            <a:ext uri="{FF2B5EF4-FFF2-40B4-BE49-F238E27FC236}">
              <a16:creationId xmlns:a16="http://schemas.microsoft.com/office/drawing/2014/main" id="{D383B02A-CAED-447E-9948-A5F0674B14AE}"/>
            </a:ext>
          </a:extLst>
        </xdr:cNvPr>
        <xdr:cNvSpPr txBox="1">
          <a:spLocks noChangeArrowheads="1"/>
        </xdr:cNvSpPr>
      </xdr:nvSpPr>
      <xdr:spPr bwMode="auto">
        <a:xfrm>
          <a:off x="2438400" y="469582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44062"/>
    <xdr:sp macro="" textlink="">
      <xdr:nvSpPr>
        <xdr:cNvPr id="2603" name="TextBox 3">
          <a:extLst>
            <a:ext uri="{FF2B5EF4-FFF2-40B4-BE49-F238E27FC236}">
              <a16:creationId xmlns:a16="http://schemas.microsoft.com/office/drawing/2014/main" id="{A8351B1D-6A01-4128-967E-FB92FDC3DAC3}"/>
            </a:ext>
          </a:extLst>
        </xdr:cNvPr>
        <xdr:cNvSpPr txBox="1">
          <a:spLocks noChangeArrowheads="1"/>
        </xdr:cNvSpPr>
      </xdr:nvSpPr>
      <xdr:spPr bwMode="auto">
        <a:xfrm>
          <a:off x="2333625" y="21536025"/>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2604" name="TextBox 3">
          <a:extLst>
            <a:ext uri="{FF2B5EF4-FFF2-40B4-BE49-F238E27FC236}">
              <a16:creationId xmlns:a16="http://schemas.microsoft.com/office/drawing/2014/main" id="{5C7D6CAF-477C-4275-BCB5-4F00C4461BE6}"/>
            </a:ext>
          </a:extLst>
        </xdr:cNvPr>
        <xdr:cNvSpPr txBox="1">
          <a:spLocks noChangeArrowheads="1"/>
        </xdr:cNvSpPr>
      </xdr:nvSpPr>
      <xdr:spPr bwMode="auto">
        <a:xfrm>
          <a:off x="2333625" y="2153602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20262"/>
    <xdr:sp macro="" textlink="">
      <xdr:nvSpPr>
        <xdr:cNvPr id="2605" name="TextBox 3">
          <a:extLst>
            <a:ext uri="{FF2B5EF4-FFF2-40B4-BE49-F238E27FC236}">
              <a16:creationId xmlns:a16="http://schemas.microsoft.com/office/drawing/2014/main" id="{59589373-9D87-41C5-BC65-CD1575BC8774}"/>
            </a:ext>
          </a:extLst>
        </xdr:cNvPr>
        <xdr:cNvSpPr txBox="1">
          <a:spLocks noChangeArrowheads="1"/>
        </xdr:cNvSpPr>
      </xdr:nvSpPr>
      <xdr:spPr bwMode="auto">
        <a:xfrm>
          <a:off x="2333625" y="21536025"/>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01212"/>
    <xdr:sp macro="" textlink="">
      <xdr:nvSpPr>
        <xdr:cNvPr id="2606" name="TextBox 3">
          <a:extLst>
            <a:ext uri="{FF2B5EF4-FFF2-40B4-BE49-F238E27FC236}">
              <a16:creationId xmlns:a16="http://schemas.microsoft.com/office/drawing/2014/main" id="{DDE0C30D-B0D6-4B4A-B8F8-F34DBE850D9E}"/>
            </a:ext>
          </a:extLst>
        </xdr:cNvPr>
        <xdr:cNvSpPr txBox="1">
          <a:spLocks noChangeArrowheads="1"/>
        </xdr:cNvSpPr>
      </xdr:nvSpPr>
      <xdr:spPr bwMode="auto">
        <a:xfrm>
          <a:off x="2333625" y="21536025"/>
          <a:ext cx="0" cy="901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05962"/>
    <xdr:sp macro="" textlink="">
      <xdr:nvSpPr>
        <xdr:cNvPr id="2607" name="TextBox 3">
          <a:extLst>
            <a:ext uri="{FF2B5EF4-FFF2-40B4-BE49-F238E27FC236}">
              <a16:creationId xmlns:a16="http://schemas.microsoft.com/office/drawing/2014/main" id="{A9D9CFE6-1832-4235-A93F-9F06D95E8177}"/>
            </a:ext>
          </a:extLst>
        </xdr:cNvPr>
        <xdr:cNvSpPr txBox="1">
          <a:spLocks noChangeArrowheads="1"/>
        </xdr:cNvSpPr>
      </xdr:nvSpPr>
      <xdr:spPr bwMode="auto">
        <a:xfrm>
          <a:off x="2333625" y="21536025"/>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91687"/>
    <xdr:sp macro="" textlink="">
      <xdr:nvSpPr>
        <xdr:cNvPr id="2608" name="TextBox 3">
          <a:extLst>
            <a:ext uri="{FF2B5EF4-FFF2-40B4-BE49-F238E27FC236}">
              <a16:creationId xmlns:a16="http://schemas.microsoft.com/office/drawing/2014/main" id="{CD19DF8D-56D7-4735-8AC5-9FF1594199F3}"/>
            </a:ext>
          </a:extLst>
        </xdr:cNvPr>
        <xdr:cNvSpPr txBox="1">
          <a:spLocks noChangeArrowheads="1"/>
        </xdr:cNvSpPr>
      </xdr:nvSpPr>
      <xdr:spPr bwMode="auto">
        <a:xfrm>
          <a:off x="2333625" y="21536025"/>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05962"/>
    <xdr:sp macro="" textlink="">
      <xdr:nvSpPr>
        <xdr:cNvPr id="2609" name="TextBox 3">
          <a:extLst>
            <a:ext uri="{FF2B5EF4-FFF2-40B4-BE49-F238E27FC236}">
              <a16:creationId xmlns:a16="http://schemas.microsoft.com/office/drawing/2014/main" id="{50144502-F497-46D8-934D-05AB76E82C6B}"/>
            </a:ext>
          </a:extLst>
        </xdr:cNvPr>
        <xdr:cNvSpPr txBox="1">
          <a:spLocks noChangeArrowheads="1"/>
        </xdr:cNvSpPr>
      </xdr:nvSpPr>
      <xdr:spPr bwMode="auto">
        <a:xfrm>
          <a:off x="2333625" y="21536025"/>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2610" name="TextBox 3">
          <a:extLst>
            <a:ext uri="{FF2B5EF4-FFF2-40B4-BE49-F238E27FC236}">
              <a16:creationId xmlns:a16="http://schemas.microsoft.com/office/drawing/2014/main" id="{960A4D35-1ED4-42FE-9B1C-BE5E3B0A2D5B}"/>
            </a:ext>
          </a:extLst>
        </xdr:cNvPr>
        <xdr:cNvSpPr txBox="1">
          <a:spLocks noChangeArrowheads="1"/>
        </xdr:cNvSpPr>
      </xdr:nvSpPr>
      <xdr:spPr bwMode="auto">
        <a:xfrm>
          <a:off x="2333625" y="2153602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05962"/>
    <xdr:sp macro="" textlink="">
      <xdr:nvSpPr>
        <xdr:cNvPr id="2611" name="TextBox 3">
          <a:extLst>
            <a:ext uri="{FF2B5EF4-FFF2-40B4-BE49-F238E27FC236}">
              <a16:creationId xmlns:a16="http://schemas.microsoft.com/office/drawing/2014/main" id="{C766F163-6405-424E-AA31-190650D48EC1}"/>
            </a:ext>
          </a:extLst>
        </xdr:cNvPr>
        <xdr:cNvSpPr txBox="1">
          <a:spLocks noChangeArrowheads="1"/>
        </xdr:cNvSpPr>
      </xdr:nvSpPr>
      <xdr:spPr bwMode="auto">
        <a:xfrm>
          <a:off x="2333625" y="21536025"/>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2612" name="TextBox 3">
          <a:extLst>
            <a:ext uri="{FF2B5EF4-FFF2-40B4-BE49-F238E27FC236}">
              <a16:creationId xmlns:a16="http://schemas.microsoft.com/office/drawing/2014/main" id="{5C5C5ABE-04F5-4958-9B1A-F504B2A72D46}"/>
            </a:ext>
          </a:extLst>
        </xdr:cNvPr>
        <xdr:cNvSpPr txBox="1">
          <a:spLocks noChangeArrowheads="1"/>
        </xdr:cNvSpPr>
      </xdr:nvSpPr>
      <xdr:spPr bwMode="auto">
        <a:xfrm>
          <a:off x="2333625" y="2153602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63112"/>
    <xdr:sp macro="" textlink="">
      <xdr:nvSpPr>
        <xdr:cNvPr id="2613" name="TextBox 3">
          <a:extLst>
            <a:ext uri="{FF2B5EF4-FFF2-40B4-BE49-F238E27FC236}">
              <a16:creationId xmlns:a16="http://schemas.microsoft.com/office/drawing/2014/main" id="{73C596C0-6E0C-4872-B599-8107408AB2CA}"/>
            </a:ext>
          </a:extLst>
        </xdr:cNvPr>
        <xdr:cNvSpPr txBox="1">
          <a:spLocks noChangeArrowheads="1"/>
        </xdr:cNvSpPr>
      </xdr:nvSpPr>
      <xdr:spPr bwMode="auto">
        <a:xfrm>
          <a:off x="2333625" y="21536025"/>
          <a:ext cx="0" cy="863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44062"/>
    <xdr:sp macro="" textlink="">
      <xdr:nvSpPr>
        <xdr:cNvPr id="2614" name="TextBox 3">
          <a:extLst>
            <a:ext uri="{FF2B5EF4-FFF2-40B4-BE49-F238E27FC236}">
              <a16:creationId xmlns:a16="http://schemas.microsoft.com/office/drawing/2014/main" id="{A6367CDE-FB45-4A9A-BCFB-DEF98EB59D37}"/>
            </a:ext>
          </a:extLst>
        </xdr:cNvPr>
        <xdr:cNvSpPr txBox="1">
          <a:spLocks noChangeArrowheads="1"/>
        </xdr:cNvSpPr>
      </xdr:nvSpPr>
      <xdr:spPr bwMode="auto">
        <a:xfrm>
          <a:off x="2333625" y="21536025"/>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2615" name="TextBox 3">
          <a:extLst>
            <a:ext uri="{FF2B5EF4-FFF2-40B4-BE49-F238E27FC236}">
              <a16:creationId xmlns:a16="http://schemas.microsoft.com/office/drawing/2014/main" id="{2819907E-7F25-4DAB-9441-D074F2DC45AD}"/>
            </a:ext>
          </a:extLst>
        </xdr:cNvPr>
        <xdr:cNvSpPr txBox="1">
          <a:spLocks noChangeArrowheads="1"/>
        </xdr:cNvSpPr>
      </xdr:nvSpPr>
      <xdr:spPr bwMode="auto">
        <a:xfrm>
          <a:off x="2333625" y="2153602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20262"/>
    <xdr:sp macro="" textlink="">
      <xdr:nvSpPr>
        <xdr:cNvPr id="2616" name="TextBox 3">
          <a:extLst>
            <a:ext uri="{FF2B5EF4-FFF2-40B4-BE49-F238E27FC236}">
              <a16:creationId xmlns:a16="http://schemas.microsoft.com/office/drawing/2014/main" id="{1DC91F8F-12C4-4FEB-B019-AD79D5CF4733}"/>
            </a:ext>
          </a:extLst>
        </xdr:cNvPr>
        <xdr:cNvSpPr txBox="1">
          <a:spLocks noChangeArrowheads="1"/>
        </xdr:cNvSpPr>
      </xdr:nvSpPr>
      <xdr:spPr bwMode="auto">
        <a:xfrm>
          <a:off x="2333625" y="21536025"/>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2617" name="TextBox 3">
          <a:extLst>
            <a:ext uri="{FF2B5EF4-FFF2-40B4-BE49-F238E27FC236}">
              <a16:creationId xmlns:a16="http://schemas.microsoft.com/office/drawing/2014/main" id="{46F0BF90-3FC3-4599-B89D-E8FE2DBCF3FA}"/>
            </a:ext>
          </a:extLst>
        </xdr:cNvPr>
        <xdr:cNvSpPr txBox="1">
          <a:spLocks noChangeArrowheads="1"/>
        </xdr:cNvSpPr>
      </xdr:nvSpPr>
      <xdr:spPr bwMode="auto">
        <a:xfrm>
          <a:off x="2333625" y="2153602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20262"/>
    <xdr:sp macro="" textlink="">
      <xdr:nvSpPr>
        <xdr:cNvPr id="2618" name="TextBox 3">
          <a:extLst>
            <a:ext uri="{FF2B5EF4-FFF2-40B4-BE49-F238E27FC236}">
              <a16:creationId xmlns:a16="http://schemas.microsoft.com/office/drawing/2014/main" id="{3DC2D8ED-C01E-492E-A313-E2AC7F9896B5}"/>
            </a:ext>
          </a:extLst>
        </xdr:cNvPr>
        <xdr:cNvSpPr txBox="1">
          <a:spLocks noChangeArrowheads="1"/>
        </xdr:cNvSpPr>
      </xdr:nvSpPr>
      <xdr:spPr bwMode="auto">
        <a:xfrm>
          <a:off x="2333625" y="21536025"/>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2619" name="TextBox 3">
          <a:extLst>
            <a:ext uri="{FF2B5EF4-FFF2-40B4-BE49-F238E27FC236}">
              <a16:creationId xmlns:a16="http://schemas.microsoft.com/office/drawing/2014/main" id="{65E35052-6E68-4B0B-A381-257D99D87BE2}"/>
            </a:ext>
          </a:extLst>
        </xdr:cNvPr>
        <xdr:cNvSpPr txBox="1">
          <a:spLocks noChangeArrowheads="1"/>
        </xdr:cNvSpPr>
      </xdr:nvSpPr>
      <xdr:spPr bwMode="auto">
        <a:xfrm>
          <a:off x="2333625" y="2153602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10737"/>
    <xdr:sp macro="" textlink="">
      <xdr:nvSpPr>
        <xdr:cNvPr id="2620" name="TextBox 3">
          <a:extLst>
            <a:ext uri="{FF2B5EF4-FFF2-40B4-BE49-F238E27FC236}">
              <a16:creationId xmlns:a16="http://schemas.microsoft.com/office/drawing/2014/main" id="{2D1BAE18-28DE-4601-95F4-461E6E297C26}"/>
            </a:ext>
          </a:extLst>
        </xdr:cNvPr>
        <xdr:cNvSpPr txBox="1">
          <a:spLocks noChangeArrowheads="1"/>
        </xdr:cNvSpPr>
      </xdr:nvSpPr>
      <xdr:spPr bwMode="auto">
        <a:xfrm>
          <a:off x="2333625" y="21536025"/>
          <a:ext cx="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91687"/>
    <xdr:sp macro="" textlink="">
      <xdr:nvSpPr>
        <xdr:cNvPr id="2621" name="TextBox 3">
          <a:extLst>
            <a:ext uri="{FF2B5EF4-FFF2-40B4-BE49-F238E27FC236}">
              <a16:creationId xmlns:a16="http://schemas.microsoft.com/office/drawing/2014/main" id="{85AAEE90-317B-40DC-92C3-DFAC690BA2AA}"/>
            </a:ext>
          </a:extLst>
        </xdr:cNvPr>
        <xdr:cNvSpPr txBox="1">
          <a:spLocks noChangeArrowheads="1"/>
        </xdr:cNvSpPr>
      </xdr:nvSpPr>
      <xdr:spPr bwMode="auto">
        <a:xfrm>
          <a:off x="2333625" y="21536025"/>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82162"/>
    <xdr:sp macro="" textlink="">
      <xdr:nvSpPr>
        <xdr:cNvPr id="2622" name="TextBox 3">
          <a:extLst>
            <a:ext uri="{FF2B5EF4-FFF2-40B4-BE49-F238E27FC236}">
              <a16:creationId xmlns:a16="http://schemas.microsoft.com/office/drawing/2014/main" id="{D758859D-16F6-46DC-BB86-C3D815D0D727}"/>
            </a:ext>
          </a:extLst>
        </xdr:cNvPr>
        <xdr:cNvSpPr txBox="1">
          <a:spLocks noChangeArrowheads="1"/>
        </xdr:cNvSpPr>
      </xdr:nvSpPr>
      <xdr:spPr bwMode="auto">
        <a:xfrm>
          <a:off x="2333625" y="21536025"/>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91687"/>
    <xdr:sp macro="" textlink="">
      <xdr:nvSpPr>
        <xdr:cNvPr id="2623" name="TextBox 3">
          <a:extLst>
            <a:ext uri="{FF2B5EF4-FFF2-40B4-BE49-F238E27FC236}">
              <a16:creationId xmlns:a16="http://schemas.microsoft.com/office/drawing/2014/main" id="{BB8D0A8F-F58C-4F26-BB6B-D5C897E13587}"/>
            </a:ext>
          </a:extLst>
        </xdr:cNvPr>
        <xdr:cNvSpPr txBox="1">
          <a:spLocks noChangeArrowheads="1"/>
        </xdr:cNvSpPr>
      </xdr:nvSpPr>
      <xdr:spPr bwMode="auto">
        <a:xfrm>
          <a:off x="2333625" y="21536025"/>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82162"/>
    <xdr:sp macro="" textlink="">
      <xdr:nvSpPr>
        <xdr:cNvPr id="2624" name="TextBox 3">
          <a:extLst>
            <a:ext uri="{FF2B5EF4-FFF2-40B4-BE49-F238E27FC236}">
              <a16:creationId xmlns:a16="http://schemas.microsoft.com/office/drawing/2014/main" id="{719BAE6C-A334-4D5F-A4FB-B4DA14A595FA}"/>
            </a:ext>
          </a:extLst>
        </xdr:cNvPr>
        <xdr:cNvSpPr txBox="1">
          <a:spLocks noChangeArrowheads="1"/>
        </xdr:cNvSpPr>
      </xdr:nvSpPr>
      <xdr:spPr bwMode="auto">
        <a:xfrm>
          <a:off x="2333625" y="21536025"/>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25" name="Text Box 22">
          <a:extLst>
            <a:ext uri="{FF2B5EF4-FFF2-40B4-BE49-F238E27FC236}">
              <a16:creationId xmlns:a16="http://schemas.microsoft.com/office/drawing/2014/main" id="{2605CE9A-5B9D-40E3-80FD-317BF0FB453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26" name="Text Box 23">
          <a:extLst>
            <a:ext uri="{FF2B5EF4-FFF2-40B4-BE49-F238E27FC236}">
              <a16:creationId xmlns:a16="http://schemas.microsoft.com/office/drawing/2014/main" id="{39E5DE02-8169-4C91-94F3-0A3883BD956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27" name="Text Box 24">
          <a:extLst>
            <a:ext uri="{FF2B5EF4-FFF2-40B4-BE49-F238E27FC236}">
              <a16:creationId xmlns:a16="http://schemas.microsoft.com/office/drawing/2014/main" id="{77231F12-DA91-481C-A68A-ABC6C22AD02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28" name="Text Box 25">
          <a:extLst>
            <a:ext uri="{FF2B5EF4-FFF2-40B4-BE49-F238E27FC236}">
              <a16:creationId xmlns:a16="http://schemas.microsoft.com/office/drawing/2014/main" id="{4145694A-509A-409E-84F2-84F644E6CA3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29" name="Text Box 26">
          <a:extLst>
            <a:ext uri="{FF2B5EF4-FFF2-40B4-BE49-F238E27FC236}">
              <a16:creationId xmlns:a16="http://schemas.microsoft.com/office/drawing/2014/main" id="{E16541AF-6916-4158-BB9F-A7DD7CCFF79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30" name="Text Box 27">
          <a:extLst>
            <a:ext uri="{FF2B5EF4-FFF2-40B4-BE49-F238E27FC236}">
              <a16:creationId xmlns:a16="http://schemas.microsoft.com/office/drawing/2014/main" id="{03C45FC7-D20C-4A61-BAEB-5FFD3D95F36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31" name="Text Box 28">
          <a:extLst>
            <a:ext uri="{FF2B5EF4-FFF2-40B4-BE49-F238E27FC236}">
              <a16:creationId xmlns:a16="http://schemas.microsoft.com/office/drawing/2014/main" id="{E01E2402-8D54-4D9A-AC4C-F6617C25908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32" name="Text Box 29">
          <a:extLst>
            <a:ext uri="{FF2B5EF4-FFF2-40B4-BE49-F238E27FC236}">
              <a16:creationId xmlns:a16="http://schemas.microsoft.com/office/drawing/2014/main" id="{75C75F0D-B689-4496-B907-F140451EC41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33" name="Text Box 14">
          <a:extLst>
            <a:ext uri="{FF2B5EF4-FFF2-40B4-BE49-F238E27FC236}">
              <a16:creationId xmlns:a16="http://schemas.microsoft.com/office/drawing/2014/main" id="{5946FAEC-F27E-4AB1-BDA8-011A5133BDA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34" name="Text Box 15">
          <a:extLst>
            <a:ext uri="{FF2B5EF4-FFF2-40B4-BE49-F238E27FC236}">
              <a16:creationId xmlns:a16="http://schemas.microsoft.com/office/drawing/2014/main" id="{B244466E-FF8D-40B3-9697-FF8FAC2E283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35" name="Text Box 16">
          <a:extLst>
            <a:ext uri="{FF2B5EF4-FFF2-40B4-BE49-F238E27FC236}">
              <a16:creationId xmlns:a16="http://schemas.microsoft.com/office/drawing/2014/main" id="{94BCD3E4-FE5E-4E39-BD89-B6EEA9D303F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36" name="Text Box 17">
          <a:extLst>
            <a:ext uri="{FF2B5EF4-FFF2-40B4-BE49-F238E27FC236}">
              <a16:creationId xmlns:a16="http://schemas.microsoft.com/office/drawing/2014/main" id="{D50C08E1-BFEF-4DBD-A9CA-57F44D3ECFD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37" name="Text Box 18">
          <a:extLst>
            <a:ext uri="{FF2B5EF4-FFF2-40B4-BE49-F238E27FC236}">
              <a16:creationId xmlns:a16="http://schemas.microsoft.com/office/drawing/2014/main" id="{6FC2D31A-E93D-4106-81BB-2C48B2D709E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38" name="Text Box 19">
          <a:extLst>
            <a:ext uri="{FF2B5EF4-FFF2-40B4-BE49-F238E27FC236}">
              <a16:creationId xmlns:a16="http://schemas.microsoft.com/office/drawing/2014/main" id="{8506F4F2-B093-484E-AF05-C9B4E574B49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39" name="Text Box 20">
          <a:extLst>
            <a:ext uri="{FF2B5EF4-FFF2-40B4-BE49-F238E27FC236}">
              <a16:creationId xmlns:a16="http://schemas.microsoft.com/office/drawing/2014/main" id="{1B48769B-FB01-4C20-B2E4-8E7173EC874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40" name="Text Box 21">
          <a:extLst>
            <a:ext uri="{FF2B5EF4-FFF2-40B4-BE49-F238E27FC236}">
              <a16:creationId xmlns:a16="http://schemas.microsoft.com/office/drawing/2014/main" id="{4CF36BCC-4D03-497A-9D61-C6B159C4E33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41" name="Text Box 14">
          <a:extLst>
            <a:ext uri="{FF2B5EF4-FFF2-40B4-BE49-F238E27FC236}">
              <a16:creationId xmlns:a16="http://schemas.microsoft.com/office/drawing/2014/main" id="{709B4FF4-68ED-4302-A78D-202356EAED0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42" name="Text Box 15">
          <a:extLst>
            <a:ext uri="{FF2B5EF4-FFF2-40B4-BE49-F238E27FC236}">
              <a16:creationId xmlns:a16="http://schemas.microsoft.com/office/drawing/2014/main" id="{E6E81FD4-842A-4968-AA13-A59D04E69FD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43" name="Text Box 16">
          <a:extLst>
            <a:ext uri="{FF2B5EF4-FFF2-40B4-BE49-F238E27FC236}">
              <a16:creationId xmlns:a16="http://schemas.microsoft.com/office/drawing/2014/main" id="{55E8CB5C-EBAB-4107-9D3F-CBFD92C57CC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44" name="Text Box 17">
          <a:extLst>
            <a:ext uri="{FF2B5EF4-FFF2-40B4-BE49-F238E27FC236}">
              <a16:creationId xmlns:a16="http://schemas.microsoft.com/office/drawing/2014/main" id="{0079D980-7D80-4091-9898-BF121884ADD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45" name="Text Box 18">
          <a:extLst>
            <a:ext uri="{FF2B5EF4-FFF2-40B4-BE49-F238E27FC236}">
              <a16:creationId xmlns:a16="http://schemas.microsoft.com/office/drawing/2014/main" id="{BE0E87CC-CFCF-4D9D-A962-63F41BF3A22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46" name="Text Box 19">
          <a:extLst>
            <a:ext uri="{FF2B5EF4-FFF2-40B4-BE49-F238E27FC236}">
              <a16:creationId xmlns:a16="http://schemas.microsoft.com/office/drawing/2014/main" id="{6923F8B7-AD91-4459-A236-794ADB31A45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47" name="Text Box 20">
          <a:extLst>
            <a:ext uri="{FF2B5EF4-FFF2-40B4-BE49-F238E27FC236}">
              <a16:creationId xmlns:a16="http://schemas.microsoft.com/office/drawing/2014/main" id="{6923E9BA-C8D3-41F7-B0FD-A8DE6E894CE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48" name="Text Box 21">
          <a:extLst>
            <a:ext uri="{FF2B5EF4-FFF2-40B4-BE49-F238E27FC236}">
              <a16:creationId xmlns:a16="http://schemas.microsoft.com/office/drawing/2014/main" id="{15085EFF-4E0E-4EC7-A50C-CD3E2887A20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49" name="Text Box 22">
          <a:extLst>
            <a:ext uri="{FF2B5EF4-FFF2-40B4-BE49-F238E27FC236}">
              <a16:creationId xmlns:a16="http://schemas.microsoft.com/office/drawing/2014/main" id="{71213F66-7814-4B7E-9465-46C80245ED8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50" name="Text Box 23">
          <a:extLst>
            <a:ext uri="{FF2B5EF4-FFF2-40B4-BE49-F238E27FC236}">
              <a16:creationId xmlns:a16="http://schemas.microsoft.com/office/drawing/2014/main" id="{8F9F8D8A-9490-4B1A-8A20-53E315E8F4E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51" name="Text Box 24">
          <a:extLst>
            <a:ext uri="{FF2B5EF4-FFF2-40B4-BE49-F238E27FC236}">
              <a16:creationId xmlns:a16="http://schemas.microsoft.com/office/drawing/2014/main" id="{FDEF83A5-AFEB-449D-A2D0-FE5DF90D099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52" name="Text Box 25">
          <a:extLst>
            <a:ext uri="{FF2B5EF4-FFF2-40B4-BE49-F238E27FC236}">
              <a16:creationId xmlns:a16="http://schemas.microsoft.com/office/drawing/2014/main" id="{7B1B09AA-7F77-4AC3-93D0-71CF560EC94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53" name="Text Box 26">
          <a:extLst>
            <a:ext uri="{FF2B5EF4-FFF2-40B4-BE49-F238E27FC236}">
              <a16:creationId xmlns:a16="http://schemas.microsoft.com/office/drawing/2014/main" id="{289705A6-6CC4-4148-9327-B2DD6D5F158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54" name="Text Box 27">
          <a:extLst>
            <a:ext uri="{FF2B5EF4-FFF2-40B4-BE49-F238E27FC236}">
              <a16:creationId xmlns:a16="http://schemas.microsoft.com/office/drawing/2014/main" id="{02AB726D-DFCF-45EA-90AC-40AFC9408CE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55" name="Text Box 28">
          <a:extLst>
            <a:ext uri="{FF2B5EF4-FFF2-40B4-BE49-F238E27FC236}">
              <a16:creationId xmlns:a16="http://schemas.microsoft.com/office/drawing/2014/main" id="{86CDAB82-D206-40BC-A127-B2A0CC35EE6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56" name="Text Box 29">
          <a:extLst>
            <a:ext uri="{FF2B5EF4-FFF2-40B4-BE49-F238E27FC236}">
              <a16:creationId xmlns:a16="http://schemas.microsoft.com/office/drawing/2014/main" id="{A0F5CDE5-5A91-4694-B3C8-2301BBEA0EB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57" name="Text Box 14">
          <a:extLst>
            <a:ext uri="{FF2B5EF4-FFF2-40B4-BE49-F238E27FC236}">
              <a16:creationId xmlns:a16="http://schemas.microsoft.com/office/drawing/2014/main" id="{FADF65E1-0D33-486F-AC30-5C1CE5A4602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58" name="Text Box 15">
          <a:extLst>
            <a:ext uri="{FF2B5EF4-FFF2-40B4-BE49-F238E27FC236}">
              <a16:creationId xmlns:a16="http://schemas.microsoft.com/office/drawing/2014/main" id="{A178AAA2-701D-4F0D-B887-AA3F326FDD9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59" name="Text Box 16">
          <a:extLst>
            <a:ext uri="{FF2B5EF4-FFF2-40B4-BE49-F238E27FC236}">
              <a16:creationId xmlns:a16="http://schemas.microsoft.com/office/drawing/2014/main" id="{687E5A21-8713-47CC-9E7F-A27AF87AFBC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60" name="Text Box 17">
          <a:extLst>
            <a:ext uri="{FF2B5EF4-FFF2-40B4-BE49-F238E27FC236}">
              <a16:creationId xmlns:a16="http://schemas.microsoft.com/office/drawing/2014/main" id="{7CCC460A-9CEE-430F-BE07-CF922527700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61" name="Text Box 18">
          <a:extLst>
            <a:ext uri="{FF2B5EF4-FFF2-40B4-BE49-F238E27FC236}">
              <a16:creationId xmlns:a16="http://schemas.microsoft.com/office/drawing/2014/main" id="{94FA23C6-18EF-4155-980A-0E4C99A4B3A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62" name="Text Box 19">
          <a:extLst>
            <a:ext uri="{FF2B5EF4-FFF2-40B4-BE49-F238E27FC236}">
              <a16:creationId xmlns:a16="http://schemas.microsoft.com/office/drawing/2014/main" id="{E6A67829-24D8-4B15-A220-440EF0F1C95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63" name="Text Box 20">
          <a:extLst>
            <a:ext uri="{FF2B5EF4-FFF2-40B4-BE49-F238E27FC236}">
              <a16:creationId xmlns:a16="http://schemas.microsoft.com/office/drawing/2014/main" id="{536B6C4F-F7CC-432B-9954-8D5AFEE7AD9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64" name="Text Box 21">
          <a:extLst>
            <a:ext uri="{FF2B5EF4-FFF2-40B4-BE49-F238E27FC236}">
              <a16:creationId xmlns:a16="http://schemas.microsoft.com/office/drawing/2014/main" id="{7A36B365-95B2-4225-89AA-E3486C237BE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65" name="Text Box 14">
          <a:extLst>
            <a:ext uri="{FF2B5EF4-FFF2-40B4-BE49-F238E27FC236}">
              <a16:creationId xmlns:a16="http://schemas.microsoft.com/office/drawing/2014/main" id="{6CF6EEFD-4E77-47D4-AA83-65DD0D52BBB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66" name="Text Box 15">
          <a:extLst>
            <a:ext uri="{FF2B5EF4-FFF2-40B4-BE49-F238E27FC236}">
              <a16:creationId xmlns:a16="http://schemas.microsoft.com/office/drawing/2014/main" id="{B754B482-AB74-4185-B9E9-71BBBB7AF6C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67" name="Text Box 16">
          <a:extLst>
            <a:ext uri="{FF2B5EF4-FFF2-40B4-BE49-F238E27FC236}">
              <a16:creationId xmlns:a16="http://schemas.microsoft.com/office/drawing/2014/main" id="{7E34C8AF-ACA7-4961-86E3-7C5B47D2169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68" name="Text Box 17">
          <a:extLst>
            <a:ext uri="{FF2B5EF4-FFF2-40B4-BE49-F238E27FC236}">
              <a16:creationId xmlns:a16="http://schemas.microsoft.com/office/drawing/2014/main" id="{801441A2-A6C1-4CA2-B6E6-788764802BC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69" name="Text Box 18">
          <a:extLst>
            <a:ext uri="{FF2B5EF4-FFF2-40B4-BE49-F238E27FC236}">
              <a16:creationId xmlns:a16="http://schemas.microsoft.com/office/drawing/2014/main" id="{4943035F-B3E1-4C4A-A43D-CD94EBA9F39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70" name="Text Box 19">
          <a:extLst>
            <a:ext uri="{FF2B5EF4-FFF2-40B4-BE49-F238E27FC236}">
              <a16:creationId xmlns:a16="http://schemas.microsoft.com/office/drawing/2014/main" id="{5187A8BB-0DC4-457E-BC1D-48411BE7C5D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71" name="Text Box 20">
          <a:extLst>
            <a:ext uri="{FF2B5EF4-FFF2-40B4-BE49-F238E27FC236}">
              <a16:creationId xmlns:a16="http://schemas.microsoft.com/office/drawing/2014/main" id="{4BA859D4-33B4-4164-AE3E-75D8EB88463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72" name="Text Box 21">
          <a:extLst>
            <a:ext uri="{FF2B5EF4-FFF2-40B4-BE49-F238E27FC236}">
              <a16:creationId xmlns:a16="http://schemas.microsoft.com/office/drawing/2014/main" id="{58FF3F62-B045-4763-889E-08F2829901F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73" name="Text Box 22">
          <a:extLst>
            <a:ext uri="{FF2B5EF4-FFF2-40B4-BE49-F238E27FC236}">
              <a16:creationId xmlns:a16="http://schemas.microsoft.com/office/drawing/2014/main" id="{3136609F-B075-4A3B-A6CF-3CB0D97A3F7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74" name="Text Box 23">
          <a:extLst>
            <a:ext uri="{FF2B5EF4-FFF2-40B4-BE49-F238E27FC236}">
              <a16:creationId xmlns:a16="http://schemas.microsoft.com/office/drawing/2014/main" id="{D37E2EB4-A354-41C8-B5A0-A1D5480DC6B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75" name="Text Box 24">
          <a:extLst>
            <a:ext uri="{FF2B5EF4-FFF2-40B4-BE49-F238E27FC236}">
              <a16:creationId xmlns:a16="http://schemas.microsoft.com/office/drawing/2014/main" id="{28574964-5D3F-4069-B148-5599938BC9A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76" name="Text Box 25">
          <a:extLst>
            <a:ext uri="{FF2B5EF4-FFF2-40B4-BE49-F238E27FC236}">
              <a16:creationId xmlns:a16="http://schemas.microsoft.com/office/drawing/2014/main" id="{149FA748-5C6F-4FB3-BEE3-26167AC25F8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77" name="Text Box 26">
          <a:extLst>
            <a:ext uri="{FF2B5EF4-FFF2-40B4-BE49-F238E27FC236}">
              <a16:creationId xmlns:a16="http://schemas.microsoft.com/office/drawing/2014/main" id="{B8140601-8857-48B8-840D-5F13429BFCD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78" name="Text Box 27">
          <a:extLst>
            <a:ext uri="{FF2B5EF4-FFF2-40B4-BE49-F238E27FC236}">
              <a16:creationId xmlns:a16="http://schemas.microsoft.com/office/drawing/2014/main" id="{AFDB3D83-8BF9-435F-ACDD-414B9A0C892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79" name="Text Box 28">
          <a:extLst>
            <a:ext uri="{FF2B5EF4-FFF2-40B4-BE49-F238E27FC236}">
              <a16:creationId xmlns:a16="http://schemas.microsoft.com/office/drawing/2014/main" id="{BA4B6F7D-8F71-4550-A4A0-390ED209EB5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80" name="Text Box 29">
          <a:extLst>
            <a:ext uri="{FF2B5EF4-FFF2-40B4-BE49-F238E27FC236}">
              <a16:creationId xmlns:a16="http://schemas.microsoft.com/office/drawing/2014/main" id="{8D134C12-9FF2-4092-93CB-95EE5907482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81" name="Text Box 14">
          <a:extLst>
            <a:ext uri="{FF2B5EF4-FFF2-40B4-BE49-F238E27FC236}">
              <a16:creationId xmlns:a16="http://schemas.microsoft.com/office/drawing/2014/main" id="{25317D27-25B9-481E-A039-5FE8BA11C4C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82" name="Text Box 15">
          <a:extLst>
            <a:ext uri="{FF2B5EF4-FFF2-40B4-BE49-F238E27FC236}">
              <a16:creationId xmlns:a16="http://schemas.microsoft.com/office/drawing/2014/main" id="{0DB5707B-07ED-45BF-9FDF-9E85D2126C7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83" name="Text Box 16">
          <a:extLst>
            <a:ext uri="{FF2B5EF4-FFF2-40B4-BE49-F238E27FC236}">
              <a16:creationId xmlns:a16="http://schemas.microsoft.com/office/drawing/2014/main" id="{C00838B2-7FF9-4E89-8EC2-BD307470340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84" name="Text Box 17">
          <a:extLst>
            <a:ext uri="{FF2B5EF4-FFF2-40B4-BE49-F238E27FC236}">
              <a16:creationId xmlns:a16="http://schemas.microsoft.com/office/drawing/2014/main" id="{A5FD9F78-4533-45EA-A552-E51022F6461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85" name="Text Box 18">
          <a:extLst>
            <a:ext uri="{FF2B5EF4-FFF2-40B4-BE49-F238E27FC236}">
              <a16:creationId xmlns:a16="http://schemas.microsoft.com/office/drawing/2014/main" id="{D3E5DD66-F18D-43AA-804D-A4C2C480D97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86" name="Text Box 19">
          <a:extLst>
            <a:ext uri="{FF2B5EF4-FFF2-40B4-BE49-F238E27FC236}">
              <a16:creationId xmlns:a16="http://schemas.microsoft.com/office/drawing/2014/main" id="{E224125F-7052-4D6D-8A49-930E5464FC9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87" name="Text Box 20">
          <a:extLst>
            <a:ext uri="{FF2B5EF4-FFF2-40B4-BE49-F238E27FC236}">
              <a16:creationId xmlns:a16="http://schemas.microsoft.com/office/drawing/2014/main" id="{D08B1029-01D7-4071-B257-653CE4CC933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88" name="Text Box 21">
          <a:extLst>
            <a:ext uri="{FF2B5EF4-FFF2-40B4-BE49-F238E27FC236}">
              <a16:creationId xmlns:a16="http://schemas.microsoft.com/office/drawing/2014/main" id="{F5ED2C0F-ED71-457E-B8CC-395CD1A70C6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89" name="Text Box 14">
          <a:extLst>
            <a:ext uri="{FF2B5EF4-FFF2-40B4-BE49-F238E27FC236}">
              <a16:creationId xmlns:a16="http://schemas.microsoft.com/office/drawing/2014/main" id="{C6BFB830-687B-4DEA-B5FC-11C32CACB58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90" name="Text Box 15">
          <a:extLst>
            <a:ext uri="{FF2B5EF4-FFF2-40B4-BE49-F238E27FC236}">
              <a16:creationId xmlns:a16="http://schemas.microsoft.com/office/drawing/2014/main" id="{6B613FD2-131B-4A52-9C2D-8756CE1C43A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91" name="Text Box 16">
          <a:extLst>
            <a:ext uri="{FF2B5EF4-FFF2-40B4-BE49-F238E27FC236}">
              <a16:creationId xmlns:a16="http://schemas.microsoft.com/office/drawing/2014/main" id="{13FDAD0D-93F2-47E1-9E1F-C8A01C7CEA8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92" name="Text Box 17">
          <a:extLst>
            <a:ext uri="{FF2B5EF4-FFF2-40B4-BE49-F238E27FC236}">
              <a16:creationId xmlns:a16="http://schemas.microsoft.com/office/drawing/2014/main" id="{90CEB69E-2C3F-4164-B8B6-A6CDAEDD87A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93" name="Text Box 18">
          <a:extLst>
            <a:ext uri="{FF2B5EF4-FFF2-40B4-BE49-F238E27FC236}">
              <a16:creationId xmlns:a16="http://schemas.microsoft.com/office/drawing/2014/main" id="{25F6240B-6927-48A3-BE1A-970B6033124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94" name="Text Box 19">
          <a:extLst>
            <a:ext uri="{FF2B5EF4-FFF2-40B4-BE49-F238E27FC236}">
              <a16:creationId xmlns:a16="http://schemas.microsoft.com/office/drawing/2014/main" id="{B68EAEEC-48FB-40AF-9F19-590680614C1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95" name="Text Box 20">
          <a:extLst>
            <a:ext uri="{FF2B5EF4-FFF2-40B4-BE49-F238E27FC236}">
              <a16:creationId xmlns:a16="http://schemas.microsoft.com/office/drawing/2014/main" id="{35CDC47C-2BF7-40D0-8070-CAF5A5C2AC2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96" name="Text Box 21">
          <a:extLst>
            <a:ext uri="{FF2B5EF4-FFF2-40B4-BE49-F238E27FC236}">
              <a16:creationId xmlns:a16="http://schemas.microsoft.com/office/drawing/2014/main" id="{94DA0295-A52D-4082-A655-AB27E21BE01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97" name="Text Box 22">
          <a:extLst>
            <a:ext uri="{FF2B5EF4-FFF2-40B4-BE49-F238E27FC236}">
              <a16:creationId xmlns:a16="http://schemas.microsoft.com/office/drawing/2014/main" id="{5F62556A-B6F8-40C5-9780-EB69B23AAEE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98" name="Text Box 23">
          <a:extLst>
            <a:ext uri="{FF2B5EF4-FFF2-40B4-BE49-F238E27FC236}">
              <a16:creationId xmlns:a16="http://schemas.microsoft.com/office/drawing/2014/main" id="{73710CF7-B2DC-4431-B20E-6723A8992FE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699" name="Text Box 24">
          <a:extLst>
            <a:ext uri="{FF2B5EF4-FFF2-40B4-BE49-F238E27FC236}">
              <a16:creationId xmlns:a16="http://schemas.microsoft.com/office/drawing/2014/main" id="{34805465-91AB-45FF-B164-0DBB9FD2604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00" name="Text Box 25">
          <a:extLst>
            <a:ext uri="{FF2B5EF4-FFF2-40B4-BE49-F238E27FC236}">
              <a16:creationId xmlns:a16="http://schemas.microsoft.com/office/drawing/2014/main" id="{55F52297-CD7D-4FAA-8C15-4E4FC83A550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01" name="Text Box 26">
          <a:extLst>
            <a:ext uri="{FF2B5EF4-FFF2-40B4-BE49-F238E27FC236}">
              <a16:creationId xmlns:a16="http://schemas.microsoft.com/office/drawing/2014/main" id="{C509323B-5D9D-404A-A0E5-6C8B4FEDD78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02" name="Text Box 27">
          <a:extLst>
            <a:ext uri="{FF2B5EF4-FFF2-40B4-BE49-F238E27FC236}">
              <a16:creationId xmlns:a16="http://schemas.microsoft.com/office/drawing/2014/main" id="{F08817E4-1C72-4F95-AE14-3011F1E9759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03" name="Text Box 28">
          <a:extLst>
            <a:ext uri="{FF2B5EF4-FFF2-40B4-BE49-F238E27FC236}">
              <a16:creationId xmlns:a16="http://schemas.microsoft.com/office/drawing/2014/main" id="{34917325-0360-4F3B-81AC-38464ADB732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04" name="Text Box 29">
          <a:extLst>
            <a:ext uri="{FF2B5EF4-FFF2-40B4-BE49-F238E27FC236}">
              <a16:creationId xmlns:a16="http://schemas.microsoft.com/office/drawing/2014/main" id="{408AA0CF-DD4D-47F7-81AE-BE72FB0B597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05" name="Text Box 14">
          <a:extLst>
            <a:ext uri="{FF2B5EF4-FFF2-40B4-BE49-F238E27FC236}">
              <a16:creationId xmlns:a16="http://schemas.microsoft.com/office/drawing/2014/main" id="{884AD5DC-3FA8-4C34-ADCC-2EB147ED48F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06" name="Text Box 15">
          <a:extLst>
            <a:ext uri="{FF2B5EF4-FFF2-40B4-BE49-F238E27FC236}">
              <a16:creationId xmlns:a16="http://schemas.microsoft.com/office/drawing/2014/main" id="{5F498F8F-0F6E-463A-92A7-D78B6BBCB57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07" name="Text Box 16">
          <a:extLst>
            <a:ext uri="{FF2B5EF4-FFF2-40B4-BE49-F238E27FC236}">
              <a16:creationId xmlns:a16="http://schemas.microsoft.com/office/drawing/2014/main" id="{7F27FD9E-C1F8-451B-8175-EB362F84C43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08" name="Text Box 17">
          <a:extLst>
            <a:ext uri="{FF2B5EF4-FFF2-40B4-BE49-F238E27FC236}">
              <a16:creationId xmlns:a16="http://schemas.microsoft.com/office/drawing/2014/main" id="{DDDD4E13-9B9B-4B37-AA46-0F0F9180D75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09" name="Text Box 18">
          <a:extLst>
            <a:ext uri="{FF2B5EF4-FFF2-40B4-BE49-F238E27FC236}">
              <a16:creationId xmlns:a16="http://schemas.microsoft.com/office/drawing/2014/main" id="{BEA907FA-EA58-422F-838F-A3CB27D7C25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10" name="Text Box 19">
          <a:extLst>
            <a:ext uri="{FF2B5EF4-FFF2-40B4-BE49-F238E27FC236}">
              <a16:creationId xmlns:a16="http://schemas.microsoft.com/office/drawing/2014/main" id="{860706EB-75D6-4A63-87E7-DFB78192CC8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11" name="Text Box 20">
          <a:extLst>
            <a:ext uri="{FF2B5EF4-FFF2-40B4-BE49-F238E27FC236}">
              <a16:creationId xmlns:a16="http://schemas.microsoft.com/office/drawing/2014/main" id="{2810ABA4-D1D3-4C39-93E3-33F55BC6E2D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12" name="Text Box 21">
          <a:extLst>
            <a:ext uri="{FF2B5EF4-FFF2-40B4-BE49-F238E27FC236}">
              <a16:creationId xmlns:a16="http://schemas.microsoft.com/office/drawing/2014/main" id="{77455B47-B192-4B5B-8C32-AD54D31140B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13" name="Text Box 14">
          <a:extLst>
            <a:ext uri="{FF2B5EF4-FFF2-40B4-BE49-F238E27FC236}">
              <a16:creationId xmlns:a16="http://schemas.microsoft.com/office/drawing/2014/main" id="{D4A5437C-4E79-454F-8129-B05ED249C84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14" name="Text Box 15">
          <a:extLst>
            <a:ext uri="{FF2B5EF4-FFF2-40B4-BE49-F238E27FC236}">
              <a16:creationId xmlns:a16="http://schemas.microsoft.com/office/drawing/2014/main" id="{F9E20706-07DC-483F-832B-C7ACA8B9742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15" name="Text Box 16">
          <a:extLst>
            <a:ext uri="{FF2B5EF4-FFF2-40B4-BE49-F238E27FC236}">
              <a16:creationId xmlns:a16="http://schemas.microsoft.com/office/drawing/2014/main" id="{5D202FB8-AC8B-4C0E-ADCA-7DB9F11F597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16" name="Text Box 17">
          <a:extLst>
            <a:ext uri="{FF2B5EF4-FFF2-40B4-BE49-F238E27FC236}">
              <a16:creationId xmlns:a16="http://schemas.microsoft.com/office/drawing/2014/main" id="{13CE9CBE-EDC6-4BF0-96C3-2AC23C85EA6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17" name="Text Box 18">
          <a:extLst>
            <a:ext uri="{FF2B5EF4-FFF2-40B4-BE49-F238E27FC236}">
              <a16:creationId xmlns:a16="http://schemas.microsoft.com/office/drawing/2014/main" id="{72A9BDC2-A808-478A-8A96-C3E0F01360C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18" name="Text Box 19">
          <a:extLst>
            <a:ext uri="{FF2B5EF4-FFF2-40B4-BE49-F238E27FC236}">
              <a16:creationId xmlns:a16="http://schemas.microsoft.com/office/drawing/2014/main" id="{28786E87-D55D-4296-8027-43735C40FC0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19" name="Text Box 20">
          <a:extLst>
            <a:ext uri="{FF2B5EF4-FFF2-40B4-BE49-F238E27FC236}">
              <a16:creationId xmlns:a16="http://schemas.microsoft.com/office/drawing/2014/main" id="{254FAB69-4E86-4FC1-871B-BE3E725D9FD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20" name="Text Box 21">
          <a:extLst>
            <a:ext uri="{FF2B5EF4-FFF2-40B4-BE49-F238E27FC236}">
              <a16:creationId xmlns:a16="http://schemas.microsoft.com/office/drawing/2014/main" id="{2CA5E603-AC7A-4D7A-BE0B-2DA7B8D3CCF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21" name="Text Box 22">
          <a:extLst>
            <a:ext uri="{FF2B5EF4-FFF2-40B4-BE49-F238E27FC236}">
              <a16:creationId xmlns:a16="http://schemas.microsoft.com/office/drawing/2014/main" id="{7A4ACD0D-3AA2-4194-B848-D01DFCA54A8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22" name="Text Box 23">
          <a:extLst>
            <a:ext uri="{FF2B5EF4-FFF2-40B4-BE49-F238E27FC236}">
              <a16:creationId xmlns:a16="http://schemas.microsoft.com/office/drawing/2014/main" id="{8ED2349A-0737-4B37-970F-5397BEBDB9E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23" name="Text Box 24">
          <a:extLst>
            <a:ext uri="{FF2B5EF4-FFF2-40B4-BE49-F238E27FC236}">
              <a16:creationId xmlns:a16="http://schemas.microsoft.com/office/drawing/2014/main" id="{38E649F5-E3C8-4FDC-B857-06AC0436B57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24" name="Text Box 25">
          <a:extLst>
            <a:ext uri="{FF2B5EF4-FFF2-40B4-BE49-F238E27FC236}">
              <a16:creationId xmlns:a16="http://schemas.microsoft.com/office/drawing/2014/main" id="{30F56BA6-A324-48BD-87AC-AFBDDFD92F1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25" name="Text Box 26">
          <a:extLst>
            <a:ext uri="{FF2B5EF4-FFF2-40B4-BE49-F238E27FC236}">
              <a16:creationId xmlns:a16="http://schemas.microsoft.com/office/drawing/2014/main" id="{9FE91D0F-E40D-4308-8301-7DEC41515D5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26" name="Text Box 27">
          <a:extLst>
            <a:ext uri="{FF2B5EF4-FFF2-40B4-BE49-F238E27FC236}">
              <a16:creationId xmlns:a16="http://schemas.microsoft.com/office/drawing/2014/main" id="{F56D9263-A91A-49B4-8331-B64127C92B8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27" name="Text Box 28">
          <a:extLst>
            <a:ext uri="{FF2B5EF4-FFF2-40B4-BE49-F238E27FC236}">
              <a16:creationId xmlns:a16="http://schemas.microsoft.com/office/drawing/2014/main" id="{F10FB99D-460E-410C-B534-9D5B8DA0294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28" name="Text Box 29">
          <a:extLst>
            <a:ext uri="{FF2B5EF4-FFF2-40B4-BE49-F238E27FC236}">
              <a16:creationId xmlns:a16="http://schemas.microsoft.com/office/drawing/2014/main" id="{852F2B67-509B-4576-B295-6429AD8A131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29" name="Text Box 14">
          <a:extLst>
            <a:ext uri="{FF2B5EF4-FFF2-40B4-BE49-F238E27FC236}">
              <a16:creationId xmlns:a16="http://schemas.microsoft.com/office/drawing/2014/main" id="{C1AFDC50-FEA0-4FDC-A638-B2C74892153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30" name="Text Box 15">
          <a:extLst>
            <a:ext uri="{FF2B5EF4-FFF2-40B4-BE49-F238E27FC236}">
              <a16:creationId xmlns:a16="http://schemas.microsoft.com/office/drawing/2014/main" id="{E636AED7-ABB8-4F4D-99F9-875E279BD3F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31" name="Text Box 16">
          <a:extLst>
            <a:ext uri="{FF2B5EF4-FFF2-40B4-BE49-F238E27FC236}">
              <a16:creationId xmlns:a16="http://schemas.microsoft.com/office/drawing/2014/main" id="{F8AD92D5-FA1D-4AB8-8DC2-406E3A00E29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32" name="Text Box 17">
          <a:extLst>
            <a:ext uri="{FF2B5EF4-FFF2-40B4-BE49-F238E27FC236}">
              <a16:creationId xmlns:a16="http://schemas.microsoft.com/office/drawing/2014/main" id="{75C2D6AA-0303-4DFF-A57D-A74EF06D86E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33" name="Text Box 18">
          <a:extLst>
            <a:ext uri="{FF2B5EF4-FFF2-40B4-BE49-F238E27FC236}">
              <a16:creationId xmlns:a16="http://schemas.microsoft.com/office/drawing/2014/main" id="{8490CC92-B909-4BF3-AB0F-68842FFB10C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34" name="Text Box 19">
          <a:extLst>
            <a:ext uri="{FF2B5EF4-FFF2-40B4-BE49-F238E27FC236}">
              <a16:creationId xmlns:a16="http://schemas.microsoft.com/office/drawing/2014/main" id="{87FDF911-4753-46C0-85D6-C45857BB930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35" name="Text Box 20">
          <a:extLst>
            <a:ext uri="{FF2B5EF4-FFF2-40B4-BE49-F238E27FC236}">
              <a16:creationId xmlns:a16="http://schemas.microsoft.com/office/drawing/2014/main" id="{DBACF02F-BA04-487B-B82F-683CCB201B4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36" name="Text Box 21">
          <a:extLst>
            <a:ext uri="{FF2B5EF4-FFF2-40B4-BE49-F238E27FC236}">
              <a16:creationId xmlns:a16="http://schemas.microsoft.com/office/drawing/2014/main" id="{F8C7D05E-2F39-43DD-9E3F-3BF9F4EFBFE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37" name="Text Box 14">
          <a:extLst>
            <a:ext uri="{FF2B5EF4-FFF2-40B4-BE49-F238E27FC236}">
              <a16:creationId xmlns:a16="http://schemas.microsoft.com/office/drawing/2014/main" id="{C9C81A28-460D-460A-B6B6-7AE8565C522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38" name="Text Box 15">
          <a:extLst>
            <a:ext uri="{FF2B5EF4-FFF2-40B4-BE49-F238E27FC236}">
              <a16:creationId xmlns:a16="http://schemas.microsoft.com/office/drawing/2014/main" id="{C4DD9DE1-361A-43B0-8047-7BC6EAED039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39" name="Text Box 16">
          <a:extLst>
            <a:ext uri="{FF2B5EF4-FFF2-40B4-BE49-F238E27FC236}">
              <a16:creationId xmlns:a16="http://schemas.microsoft.com/office/drawing/2014/main" id="{820C3C69-8256-4D35-9FAA-9A4CF7547D0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40" name="Text Box 17">
          <a:extLst>
            <a:ext uri="{FF2B5EF4-FFF2-40B4-BE49-F238E27FC236}">
              <a16:creationId xmlns:a16="http://schemas.microsoft.com/office/drawing/2014/main" id="{1609F2A7-3664-403E-935F-751D4E30778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41" name="Text Box 18">
          <a:extLst>
            <a:ext uri="{FF2B5EF4-FFF2-40B4-BE49-F238E27FC236}">
              <a16:creationId xmlns:a16="http://schemas.microsoft.com/office/drawing/2014/main" id="{F4AAC4E4-29BE-4FA4-98F2-7B4FF53E58B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42" name="Text Box 19">
          <a:extLst>
            <a:ext uri="{FF2B5EF4-FFF2-40B4-BE49-F238E27FC236}">
              <a16:creationId xmlns:a16="http://schemas.microsoft.com/office/drawing/2014/main" id="{AE2C5091-D27C-4CA7-BFE9-67CF566A7A9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43" name="Text Box 20">
          <a:extLst>
            <a:ext uri="{FF2B5EF4-FFF2-40B4-BE49-F238E27FC236}">
              <a16:creationId xmlns:a16="http://schemas.microsoft.com/office/drawing/2014/main" id="{4AFA78A4-29AA-43E9-9ED0-D871A191804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44" name="Text Box 21">
          <a:extLst>
            <a:ext uri="{FF2B5EF4-FFF2-40B4-BE49-F238E27FC236}">
              <a16:creationId xmlns:a16="http://schemas.microsoft.com/office/drawing/2014/main" id="{6FE52758-8563-46E1-B4FD-333D27EF994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45" name="Text Box 22">
          <a:extLst>
            <a:ext uri="{FF2B5EF4-FFF2-40B4-BE49-F238E27FC236}">
              <a16:creationId xmlns:a16="http://schemas.microsoft.com/office/drawing/2014/main" id="{A6F344FE-1586-42AB-811F-75D5D079C8D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46" name="Text Box 23">
          <a:extLst>
            <a:ext uri="{FF2B5EF4-FFF2-40B4-BE49-F238E27FC236}">
              <a16:creationId xmlns:a16="http://schemas.microsoft.com/office/drawing/2014/main" id="{5D66CA79-947C-48B7-81C2-DA9FA8DAB4B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47" name="Text Box 24">
          <a:extLst>
            <a:ext uri="{FF2B5EF4-FFF2-40B4-BE49-F238E27FC236}">
              <a16:creationId xmlns:a16="http://schemas.microsoft.com/office/drawing/2014/main" id="{EDE98098-02ED-4704-9FB0-ACF88642A26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48" name="Text Box 25">
          <a:extLst>
            <a:ext uri="{FF2B5EF4-FFF2-40B4-BE49-F238E27FC236}">
              <a16:creationId xmlns:a16="http://schemas.microsoft.com/office/drawing/2014/main" id="{B8EE3F85-33E4-434B-AEE6-D161ED330AC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49" name="Text Box 26">
          <a:extLst>
            <a:ext uri="{FF2B5EF4-FFF2-40B4-BE49-F238E27FC236}">
              <a16:creationId xmlns:a16="http://schemas.microsoft.com/office/drawing/2014/main" id="{30670CCD-6D40-4CB8-A937-67D9ABD8D91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50" name="Text Box 27">
          <a:extLst>
            <a:ext uri="{FF2B5EF4-FFF2-40B4-BE49-F238E27FC236}">
              <a16:creationId xmlns:a16="http://schemas.microsoft.com/office/drawing/2014/main" id="{8FBF9E2F-6D41-4F18-AC95-05D890C8401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51" name="Text Box 28">
          <a:extLst>
            <a:ext uri="{FF2B5EF4-FFF2-40B4-BE49-F238E27FC236}">
              <a16:creationId xmlns:a16="http://schemas.microsoft.com/office/drawing/2014/main" id="{C2BB49E5-AD96-4877-8373-BBEBE32D252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52" name="Text Box 29">
          <a:extLst>
            <a:ext uri="{FF2B5EF4-FFF2-40B4-BE49-F238E27FC236}">
              <a16:creationId xmlns:a16="http://schemas.microsoft.com/office/drawing/2014/main" id="{6881D362-EF17-4A13-A21A-CB9FA1229AF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53" name="Text Box 14">
          <a:extLst>
            <a:ext uri="{FF2B5EF4-FFF2-40B4-BE49-F238E27FC236}">
              <a16:creationId xmlns:a16="http://schemas.microsoft.com/office/drawing/2014/main" id="{FFEAFDBD-B07A-46B9-9511-4D4FDF1C22A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54" name="Text Box 15">
          <a:extLst>
            <a:ext uri="{FF2B5EF4-FFF2-40B4-BE49-F238E27FC236}">
              <a16:creationId xmlns:a16="http://schemas.microsoft.com/office/drawing/2014/main" id="{6ED4B3D3-87AB-4F3B-999B-8C57E861557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55" name="Text Box 16">
          <a:extLst>
            <a:ext uri="{FF2B5EF4-FFF2-40B4-BE49-F238E27FC236}">
              <a16:creationId xmlns:a16="http://schemas.microsoft.com/office/drawing/2014/main" id="{82A889B4-AD13-41A7-BF4F-1A6E0CB525F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56" name="Text Box 17">
          <a:extLst>
            <a:ext uri="{FF2B5EF4-FFF2-40B4-BE49-F238E27FC236}">
              <a16:creationId xmlns:a16="http://schemas.microsoft.com/office/drawing/2014/main" id="{6E379121-7268-4A31-94CC-5D201330856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57" name="Text Box 18">
          <a:extLst>
            <a:ext uri="{FF2B5EF4-FFF2-40B4-BE49-F238E27FC236}">
              <a16:creationId xmlns:a16="http://schemas.microsoft.com/office/drawing/2014/main" id="{F47EA344-5F8F-47E0-AE0D-DAA935B2522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58" name="Text Box 19">
          <a:extLst>
            <a:ext uri="{FF2B5EF4-FFF2-40B4-BE49-F238E27FC236}">
              <a16:creationId xmlns:a16="http://schemas.microsoft.com/office/drawing/2014/main" id="{D83751B7-39A6-4D54-A200-84C830A466F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59" name="Text Box 20">
          <a:extLst>
            <a:ext uri="{FF2B5EF4-FFF2-40B4-BE49-F238E27FC236}">
              <a16:creationId xmlns:a16="http://schemas.microsoft.com/office/drawing/2014/main" id="{E568D7EA-179D-48F8-AC9C-4C7F0CFC15A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60" name="Text Box 21">
          <a:extLst>
            <a:ext uri="{FF2B5EF4-FFF2-40B4-BE49-F238E27FC236}">
              <a16:creationId xmlns:a16="http://schemas.microsoft.com/office/drawing/2014/main" id="{CC3B6C97-405E-4C35-AE14-A86DB528A2B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61" name="Text Box 14">
          <a:extLst>
            <a:ext uri="{FF2B5EF4-FFF2-40B4-BE49-F238E27FC236}">
              <a16:creationId xmlns:a16="http://schemas.microsoft.com/office/drawing/2014/main" id="{93689E75-FADA-4622-9AA7-9BE9F2F39CE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62" name="Text Box 15">
          <a:extLst>
            <a:ext uri="{FF2B5EF4-FFF2-40B4-BE49-F238E27FC236}">
              <a16:creationId xmlns:a16="http://schemas.microsoft.com/office/drawing/2014/main" id="{F47157FF-6985-4765-A568-0EE57E5EDF4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63" name="Text Box 16">
          <a:extLst>
            <a:ext uri="{FF2B5EF4-FFF2-40B4-BE49-F238E27FC236}">
              <a16:creationId xmlns:a16="http://schemas.microsoft.com/office/drawing/2014/main" id="{717E31BF-475B-4F2F-8765-5DEA9FE802D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64" name="Text Box 17">
          <a:extLst>
            <a:ext uri="{FF2B5EF4-FFF2-40B4-BE49-F238E27FC236}">
              <a16:creationId xmlns:a16="http://schemas.microsoft.com/office/drawing/2014/main" id="{77F516C2-F9F0-42F9-BA95-753FE4FE205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65" name="Text Box 18">
          <a:extLst>
            <a:ext uri="{FF2B5EF4-FFF2-40B4-BE49-F238E27FC236}">
              <a16:creationId xmlns:a16="http://schemas.microsoft.com/office/drawing/2014/main" id="{79192F2F-31A4-404C-B4E4-EEC8DBB8786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66" name="Text Box 19">
          <a:extLst>
            <a:ext uri="{FF2B5EF4-FFF2-40B4-BE49-F238E27FC236}">
              <a16:creationId xmlns:a16="http://schemas.microsoft.com/office/drawing/2014/main" id="{A6EE56A3-69AB-487A-A9D9-00CB9F937F4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67" name="Text Box 20">
          <a:extLst>
            <a:ext uri="{FF2B5EF4-FFF2-40B4-BE49-F238E27FC236}">
              <a16:creationId xmlns:a16="http://schemas.microsoft.com/office/drawing/2014/main" id="{283AE15D-3C83-4A77-9525-63E83524B88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68" name="Text Box 21">
          <a:extLst>
            <a:ext uri="{FF2B5EF4-FFF2-40B4-BE49-F238E27FC236}">
              <a16:creationId xmlns:a16="http://schemas.microsoft.com/office/drawing/2014/main" id="{4B6E43EE-F1C5-477F-BD53-3AF221883DC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69" name="Text Box 22">
          <a:extLst>
            <a:ext uri="{FF2B5EF4-FFF2-40B4-BE49-F238E27FC236}">
              <a16:creationId xmlns:a16="http://schemas.microsoft.com/office/drawing/2014/main" id="{86A9AD57-3AB2-467C-81C2-2ADD387625D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70" name="Text Box 23">
          <a:extLst>
            <a:ext uri="{FF2B5EF4-FFF2-40B4-BE49-F238E27FC236}">
              <a16:creationId xmlns:a16="http://schemas.microsoft.com/office/drawing/2014/main" id="{B1D3A2F7-AA33-478E-83B3-09CD081F64F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71" name="Text Box 24">
          <a:extLst>
            <a:ext uri="{FF2B5EF4-FFF2-40B4-BE49-F238E27FC236}">
              <a16:creationId xmlns:a16="http://schemas.microsoft.com/office/drawing/2014/main" id="{D7164474-C3FF-405B-AEDD-3F36B78D8C4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72" name="Text Box 25">
          <a:extLst>
            <a:ext uri="{FF2B5EF4-FFF2-40B4-BE49-F238E27FC236}">
              <a16:creationId xmlns:a16="http://schemas.microsoft.com/office/drawing/2014/main" id="{F1B9FF0A-0658-4A5D-A695-ADD9BC092EA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73" name="Text Box 26">
          <a:extLst>
            <a:ext uri="{FF2B5EF4-FFF2-40B4-BE49-F238E27FC236}">
              <a16:creationId xmlns:a16="http://schemas.microsoft.com/office/drawing/2014/main" id="{A14FC145-106D-471D-9B7D-D535C6EA4FC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74" name="Text Box 27">
          <a:extLst>
            <a:ext uri="{FF2B5EF4-FFF2-40B4-BE49-F238E27FC236}">
              <a16:creationId xmlns:a16="http://schemas.microsoft.com/office/drawing/2014/main" id="{469A826D-F1CD-4C05-BA5E-BCDC6C3877A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75" name="Text Box 28">
          <a:extLst>
            <a:ext uri="{FF2B5EF4-FFF2-40B4-BE49-F238E27FC236}">
              <a16:creationId xmlns:a16="http://schemas.microsoft.com/office/drawing/2014/main" id="{83C066B4-A732-4988-AAEB-4485FD8968D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76" name="Text Box 29">
          <a:extLst>
            <a:ext uri="{FF2B5EF4-FFF2-40B4-BE49-F238E27FC236}">
              <a16:creationId xmlns:a16="http://schemas.microsoft.com/office/drawing/2014/main" id="{F35E8071-D631-42B6-BBFE-371DD1FC8F0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77" name="Text Box 14">
          <a:extLst>
            <a:ext uri="{FF2B5EF4-FFF2-40B4-BE49-F238E27FC236}">
              <a16:creationId xmlns:a16="http://schemas.microsoft.com/office/drawing/2014/main" id="{77F1505A-DEEF-40CC-ADC3-6F589FDA2EC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78" name="Text Box 15">
          <a:extLst>
            <a:ext uri="{FF2B5EF4-FFF2-40B4-BE49-F238E27FC236}">
              <a16:creationId xmlns:a16="http://schemas.microsoft.com/office/drawing/2014/main" id="{A06AFCB2-02D1-402E-AB5F-3089D509AF0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79" name="Text Box 16">
          <a:extLst>
            <a:ext uri="{FF2B5EF4-FFF2-40B4-BE49-F238E27FC236}">
              <a16:creationId xmlns:a16="http://schemas.microsoft.com/office/drawing/2014/main" id="{AD61B917-7A35-47E7-8DEF-952C77B7AFB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80" name="Text Box 17">
          <a:extLst>
            <a:ext uri="{FF2B5EF4-FFF2-40B4-BE49-F238E27FC236}">
              <a16:creationId xmlns:a16="http://schemas.microsoft.com/office/drawing/2014/main" id="{9F2752C2-668F-4BC8-8DB1-918206B1157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81" name="Text Box 18">
          <a:extLst>
            <a:ext uri="{FF2B5EF4-FFF2-40B4-BE49-F238E27FC236}">
              <a16:creationId xmlns:a16="http://schemas.microsoft.com/office/drawing/2014/main" id="{48D2F818-5F12-4EB3-84EF-D373C462FA4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82" name="Text Box 19">
          <a:extLst>
            <a:ext uri="{FF2B5EF4-FFF2-40B4-BE49-F238E27FC236}">
              <a16:creationId xmlns:a16="http://schemas.microsoft.com/office/drawing/2014/main" id="{9A6FA802-806C-4543-B0C3-E8841746407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83" name="Text Box 20">
          <a:extLst>
            <a:ext uri="{FF2B5EF4-FFF2-40B4-BE49-F238E27FC236}">
              <a16:creationId xmlns:a16="http://schemas.microsoft.com/office/drawing/2014/main" id="{48E668AF-42B9-432B-AD84-9105C62019C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84" name="Text Box 21">
          <a:extLst>
            <a:ext uri="{FF2B5EF4-FFF2-40B4-BE49-F238E27FC236}">
              <a16:creationId xmlns:a16="http://schemas.microsoft.com/office/drawing/2014/main" id="{1B7865C7-6CC9-4C3B-A199-3827923910A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85" name="Text Box 14">
          <a:extLst>
            <a:ext uri="{FF2B5EF4-FFF2-40B4-BE49-F238E27FC236}">
              <a16:creationId xmlns:a16="http://schemas.microsoft.com/office/drawing/2014/main" id="{1A7D69C2-1AA1-49F3-9E15-42FA388200C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86" name="Text Box 15">
          <a:extLst>
            <a:ext uri="{FF2B5EF4-FFF2-40B4-BE49-F238E27FC236}">
              <a16:creationId xmlns:a16="http://schemas.microsoft.com/office/drawing/2014/main" id="{BEEC2575-E8FA-4958-A671-F716C668E2C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87" name="Text Box 16">
          <a:extLst>
            <a:ext uri="{FF2B5EF4-FFF2-40B4-BE49-F238E27FC236}">
              <a16:creationId xmlns:a16="http://schemas.microsoft.com/office/drawing/2014/main" id="{C10131A7-9E4B-4F3D-83AF-B875C9C9D8D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88" name="Text Box 17">
          <a:extLst>
            <a:ext uri="{FF2B5EF4-FFF2-40B4-BE49-F238E27FC236}">
              <a16:creationId xmlns:a16="http://schemas.microsoft.com/office/drawing/2014/main" id="{7214B20D-B6C3-4755-A91E-4B911969F87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89" name="Text Box 18">
          <a:extLst>
            <a:ext uri="{FF2B5EF4-FFF2-40B4-BE49-F238E27FC236}">
              <a16:creationId xmlns:a16="http://schemas.microsoft.com/office/drawing/2014/main" id="{E2082D39-7039-47ED-8807-0716D3E1041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90" name="Text Box 19">
          <a:extLst>
            <a:ext uri="{FF2B5EF4-FFF2-40B4-BE49-F238E27FC236}">
              <a16:creationId xmlns:a16="http://schemas.microsoft.com/office/drawing/2014/main" id="{17035BB9-1FE9-480F-8791-72E2E7F273D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91" name="Text Box 20">
          <a:extLst>
            <a:ext uri="{FF2B5EF4-FFF2-40B4-BE49-F238E27FC236}">
              <a16:creationId xmlns:a16="http://schemas.microsoft.com/office/drawing/2014/main" id="{0A7B3136-9122-455F-8B6B-4034953FC28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92" name="Text Box 21">
          <a:extLst>
            <a:ext uri="{FF2B5EF4-FFF2-40B4-BE49-F238E27FC236}">
              <a16:creationId xmlns:a16="http://schemas.microsoft.com/office/drawing/2014/main" id="{329FAC5B-FC08-4973-A919-D459D53EEC8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93" name="Text Box 22">
          <a:extLst>
            <a:ext uri="{FF2B5EF4-FFF2-40B4-BE49-F238E27FC236}">
              <a16:creationId xmlns:a16="http://schemas.microsoft.com/office/drawing/2014/main" id="{10FEE410-2365-4527-8E3D-24F4EB7C56E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94" name="Text Box 23">
          <a:extLst>
            <a:ext uri="{FF2B5EF4-FFF2-40B4-BE49-F238E27FC236}">
              <a16:creationId xmlns:a16="http://schemas.microsoft.com/office/drawing/2014/main" id="{89DF3B73-42DC-4FA7-B879-D6C8605AE7B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95" name="Text Box 24">
          <a:extLst>
            <a:ext uri="{FF2B5EF4-FFF2-40B4-BE49-F238E27FC236}">
              <a16:creationId xmlns:a16="http://schemas.microsoft.com/office/drawing/2014/main" id="{62CA1329-A95C-4DF6-9DDE-6741EAD7C9B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96" name="Text Box 25">
          <a:extLst>
            <a:ext uri="{FF2B5EF4-FFF2-40B4-BE49-F238E27FC236}">
              <a16:creationId xmlns:a16="http://schemas.microsoft.com/office/drawing/2014/main" id="{C9219A6F-9FF0-484F-985A-7E90D7A0FB2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97" name="Text Box 26">
          <a:extLst>
            <a:ext uri="{FF2B5EF4-FFF2-40B4-BE49-F238E27FC236}">
              <a16:creationId xmlns:a16="http://schemas.microsoft.com/office/drawing/2014/main" id="{F676D273-7CFF-473D-80E2-AF8B416743C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98" name="Text Box 27">
          <a:extLst>
            <a:ext uri="{FF2B5EF4-FFF2-40B4-BE49-F238E27FC236}">
              <a16:creationId xmlns:a16="http://schemas.microsoft.com/office/drawing/2014/main" id="{B183492B-CA37-4538-917D-D9D73C1BA10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799" name="Text Box 28">
          <a:extLst>
            <a:ext uri="{FF2B5EF4-FFF2-40B4-BE49-F238E27FC236}">
              <a16:creationId xmlns:a16="http://schemas.microsoft.com/office/drawing/2014/main" id="{40A2EB12-7AE8-4AF6-8173-7EF77680F9C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00" name="Text Box 29">
          <a:extLst>
            <a:ext uri="{FF2B5EF4-FFF2-40B4-BE49-F238E27FC236}">
              <a16:creationId xmlns:a16="http://schemas.microsoft.com/office/drawing/2014/main" id="{F3531FEE-ED6F-4CEA-A98E-B6EA58A4229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01" name="Text Box 14">
          <a:extLst>
            <a:ext uri="{FF2B5EF4-FFF2-40B4-BE49-F238E27FC236}">
              <a16:creationId xmlns:a16="http://schemas.microsoft.com/office/drawing/2014/main" id="{52ED6E7F-6B68-4D06-ACEB-83644E8E4F9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02" name="Text Box 15">
          <a:extLst>
            <a:ext uri="{FF2B5EF4-FFF2-40B4-BE49-F238E27FC236}">
              <a16:creationId xmlns:a16="http://schemas.microsoft.com/office/drawing/2014/main" id="{DA8FCA12-E284-4BB0-921A-9612B85A937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03" name="Text Box 16">
          <a:extLst>
            <a:ext uri="{FF2B5EF4-FFF2-40B4-BE49-F238E27FC236}">
              <a16:creationId xmlns:a16="http://schemas.microsoft.com/office/drawing/2014/main" id="{564A9EED-3370-4056-A032-7CEFED9801A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04" name="Text Box 17">
          <a:extLst>
            <a:ext uri="{FF2B5EF4-FFF2-40B4-BE49-F238E27FC236}">
              <a16:creationId xmlns:a16="http://schemas.microsoft.com/office/drawing/2014/main" id="{537FB5E5-F5DB-4286-B042-4B8BADFD728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05" name="Text Box 18">
          <a:extLst>
            <a:ext uri="{FF2B5EF4-FFF2-40B4-BE49-F238E27FC236}">
              <a16:creationId xmlns:a16="http://schemas.microsoft.com/office/drawing/2014/main" id="{A63248C5-4BD7-4870-A723-B9B826102C2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06" name="Text Box 19">
          <a:extLst>
            <a:ext uri="{FF2B5EF4-FFF2-40B4-BE49-F238E27FC236}">
              <a16:creationId xmlns:a16="http://schemas.microsoft.com/office/drawing/2014/main" id="{F9084772-2C91-427A-8308-431596A8D8D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07" name="Text Box 20">
          <a:extLst>
            <a:ext uri="{FF2B5EF4-FFF2-40B4-BE49-F238E27FC236}">
              <a16:creationId xmlns:a16="http://schemas.microsoft.com/office/drawing/2014/main" id="{82F61AA8-A084-46A3-81A7-C34FF0D6489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08" name="Text Box 21">
          <a:extLst>
            <a:ext uri="{FF2B5EF4-FFF2-40B4-BE49-F238E27FC236}">
              <a16:creationId xmlns:a16="http://schemas.microsoft.com/office/drawing/2014/main" id="{39760B25-9AA6-4C5A-9D82-48FA0461AA3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09" name="Text Box 14">
          <a:extLst>
            <a:ext uri="{FF2B5EF4-FFF2-40B4-BE49-F238E27FC236}">
              <a16:creationId xmlns:a16="http://schemas.microsoft.com/office/drawing/2014/main" id="{832CAB45-63C6-4836-BF6E-73FA7C918C2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10" name="Text Box 15">
          <a:extLst>
            <a:ext uri="{FF2B5EF4-FFF2-40B4-BE49-F238E27FC236}">
              <a16:creationId xmlns:a16="http://schemas.microsoft.com/office/drawing/2014/main" id="{2BC0CC0C-B5EE-4485-83CF-F6B0DE694C0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11" name="Text Box 16">
          <a:extLst>
            <a:ext uri="{FF2B5EF4-FFF2-40B4-BE49-F238E27FC236}">
              <a16:creationId xmlns:a16="http://schemas.microsoft.com/office/drawing/2014/main" id="{7E06E7DC-FF5F-41C0-A5EA-93A6DDFF3A4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12" name="Text Box 17">
          <a:extLst>
            <a:ext uri="{FF2B5EF4-FFF2-40B4-BE49-F238E27FC236}">
              <a16:creationId xmlns:a16="http://schemas.microsoft.com/office/drawing/2014/main" id="{C34E501B-0804-4A52-A6AA-3E3916100D3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13" name="Text Box 18">
          <a:extLst>
            <a:ext uri="{FF2B5EF4-FFF2-40B4-BE49-F238E27FC236}">
              <a16:creationId xmlns:a16="http://schemas.microsoft.com/office/drawing/2014/main" id="{078FA587-46DC-4A36-8B85-85496B2899A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14" name="Text Box 19">
          <a:extLst>
            <a:ext uri="{FF2B5EF4-FFF2-40B4-BE49-F238E27FC236}">
              <a16:creationId xmlns:a16="http://schemas.microsoft.com/office/drawing/2014/main" id="{D5C36270-D147-426F-9222-28C1174B81E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15" name="Text Box 20">
          <a:extLst>
            <a:ext uri="{FF2B5EF4-FFF2-40B4-BE49-F238E27FC236}">
              <a16:creationId xmlns:a16="http://schemas.microsoft.com/office/drawing/2014/main" id="{EBD27B76-D224-460A-87A2-2C7C26F0797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16" name="Text Box 21">
          <a:extLst>
            <a:ext uri="{FF2B5EF4-FFF2-40B4-BE49-F238E27FC236}">
              <a16:creationId xmlns:a16="http://schemas.microsoft.com/office/drawing/2014/main" id="{F67DF47B-871E-4ABA-A848-ECE4470CE25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17" name="Text Box 22">
          <a:extLst>
            <a:ext uri="{FF2B5EF4-FFF2-40B4-BE49-F238E27FC236}">
              <a16:creationId xmlns:a16="http://schemas.microsoft.com/office/drawing/2014/main" id="{CE672E5A-812E-4BFD-BB61-AA4A7B2D813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18" name="Text Box 23">
          <a:extLst>
            <a:ext uri="{FF2B5EF4-FFF2-40B4-BE49-F238E27FC236}">
              <a16:creationId xmlns:a16="http://schemas.microsoft.com/office/drawing/2014/main" id="{A309B481-13B4-4720-AE8B-DDE4A5971A1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19" name="Text Box 24">
          <a:extLst>
            <a:ext uri="{FF2B5EF4-FFF2-40B4-BE49-F238E27FC236}">
              <a16:creationId xmlns:a16="http://schemas.microsoft.com/office/drawing/2014/main" id="{09D88232-BAF5-48AE-8D7A-347AAF6948D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20" name="Text Box 25">
          <a:extLst>
            <a:ext uri="{FF2B5EF4-FFF2-40B4-BE49-F238E27FC236}">
              <a16:creationId xmlns:a16="http://schemas.microsoft.com/office/drawing/2014/main" id="{E132CF7F-42C8-449B-93F5-8C29F957C54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21" name="Text Box 26">
          <a:extLst>
            <a:ext uri="{FF2B5EF4-FFF2-40B4-BE49-F238E27FC236}">
              <a16:creationId xmlns:a16="http://schemas.microsoft.com/office/drawing/2014/main" id="{B869AC58-5C71-4FF7-82DE-81A1FEC6442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22" name="Text Box 27">
          <a:extLst>
            <a:ext uri="{FF2B5EF4-FFF2-40B4-BE49-F238E27FC236}">
              <a16:creationId xmlns:a16="http://schemas.microsoft.com/office/drawing/2014/main" id="{E3421BD9-7AF8-42F6-9A2E-C1317AE4CAA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23" name="Text Box 28">
          <a:extLst>
            <a:ext uri="{FF2B5EF4-FFF2-40B4-BE49-F238E27FC236}">
              <a16:creationId xmlns:a16="http://schemas.microsoft.com/office/drawing/2014/main" id="{807141F8-E537-4EBD-9E66-22175A37F6D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24" name="Text Box 29">
          <a:extLst>
            <a:ext uri="{FF2B5EF4-FFF2-40B4-BE49-F238E27FC236}">
              <a16:creationId xmlns:a16="http://schemas.microsoft.com/office/drawing/2014/main" id="{B83EAC8F-DD84-4868-9A0D-355533634C3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25" name="Text Box 14">
          <a:extLst>
            <a:ext uri="{FF2B5EF4-FFF2-40B4-BE49-F238E27FC236}">
              <a16:creationId xmlns:a16="http://schemas.microsoft.com/office/drawing/2014/main" id="{472A36D3-61A9-4F47-BDCE-626332B4F41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26" name="Text Box 15">
          <a:extLst>
            <a:ext uri="{FF2B5EF4-FFF2-40B4-BE49-F238E27FC236}">
              <a16:creationId xmlns:a16="http://schemas.microsoft.com/office/drawing/2014/main" id="{D83DE65A-1540-429C-95AF-7D7F1A03081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27" name="Text Box 16">
          <a:extLst>
            <a:ext uri="{FF2B5EF4-FFF2-40B4-BE49-F238E27FC236}">
              <a16:creationId xmlns:a16="http://schemas.microsoft.com/office/drawing/2014/main" id="{856E5AC2-1019-49C6-A565-3B51F02474E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28" name="Text Box 17">
          <a:extLst>
            <a:ext uri="{FF2B5EF4-FFF2-40B4-BE49-F238E27FC236}">
              <a16:creationId xmlns:a16="http://schemas.microsoft.com/office/drawing/2014/main" id="{48CA35A7-46C8-4E36-80EA-8BB1E94CE78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29" name="Text Box 18">
          <a:extLst>
            <a:ext uri="{FF2B5EF4-FFF2-40B4-BE49-F238E27FC236}">
              <a16:creationId xmlns:a16="http://schemas.microsoft.com/office/drawing/2014/main" id="{0676EB3E-0758-4BE7-A376-4B0BF6E9A5C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30" name="Text Box 19">
          <a:extLst>
            <a:ext uri="{FF2B5EF4-FFF2-40B4-BE49-F238E27FC236}">
              <a16:creationId xmlns:a16="http://schemas.microsoft.com/office/drawing/2014/main" id="{4EC01BD6-8F65-4FFF-AE76-714C2CC0274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31" name="Text Box 20">
          <a:extLst>
            <a:ext uri="{FF2B5EF4-FFF2-40B4-BE49-F238E27FC236}">
              <a16:creationId xmlns:a16="http://schemas.microsoft.com/office/drawing/2014/main" id="{3535725C-9415-4336-A3B2-BEAEDC7032F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32" name="Text Box 21">
          <a:extLst>
            <a:ext uri="{FF2B5EF4-FFF2-40B4-BE49-F238E27FC236}">
              <a16:creationId xmlns:a16="http://schemas.microsoft.com/office/drawing/2014/main" id="{8E11F4C5-5B15-4FEA-A96A-528B1D4296F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33" name="Text Box 14">
          <a:extLst>
            <a:ext uri="{FF2B5EF4-FFF2-40B4-BE49-F238E27FC236}">
              <a16:creationId xmlns:a16="http://schemas.microsoft.com/office/drawing/2014/main" id="{3F6ED9F2-FF78-4568-86DE-4BA775C4F0E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34" name="Text Box 15">
          <a:extLst>
            <a:ext uri="{FF2B5EF4-FFF2-40B4-BE49-F238E27FC236}">
              <a16:creationId xmlns:a16="http://schemas.microsoft.com/office/drawing/2014/main" id="{C2379716-AB99-4439-BA56-A28757040A4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35" name="Text Box 16">
          <a:extLst>
            <a:ext uri="{FF2B5EF4-FFF2-40B4-BE49-F238E27FC236}">
              <a16:creationId xmlns:a16="http://schemas.microsoft.com/office/drawing/2014/main" id="{5B3CA31B-4ADF-48F9-ACCF-54C9BED7D63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36" name="Text Box 17">
          <a:extLst>
            <a:ext uri="{FF2B5EF4-FFF2-40B4-BE49-F238E27FC236}">
              <a16:creationId xmlns:a16="http://schemas.microsoft.com/office/drawing/2014/main" id="{57324BB2-9642-4A62-9CF1-3C2E2D2A2FF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37" name="Text Box 18">
          <a:extLst>
            <a:ext uri="{FF2B5EF4-FFF2-40B4-BE49-F238E27FC236}">
              <a16:creationId xmlns:a16="http://schemas.microsoft.com/office/drawing/2014/main" id="{B58FA3F8-7B17-4CB9-8E22-77BDAE8A408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38" name="Text Box 19">
          <a:extLst>
            <a:ext uri="{FF2B5EF4-FFF2-40B4-BE49-F238E27FC236}">
              <a16:creationId xmlns:a16="http://schemas.microsoft.com/office/drawing/2014/main" id="{AB6EE500-340A-4304-8A4D-C25A18B9A4B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39" name="Text Box 20">
          <a:extLst>
            <a:ext uri="{FF2B5EF4-FFF2-40B4-BE49-F238E27FC236}">
              <a16:creationId xmlns:a16="http://schemas.microsoft.com/office/drawing/2014/main" id="{93F56A91-ECD7-4A70-9DFD-951D4D4A8E5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40" name="Text Box 21">
          <a:extLst>
            <a:ext uri="{FF2B5EF4-FFF2-40B4-BE49-F238E27FC236}">
              <a16:creationId xmlns:a16="http://schemas.microsoft.com/office/drawing/2014/main" id="{1D419785-E385-410B-8B86-3C7DBAA7006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41" name="Text Box 22">
          <a:extLst>
            <a:ext uri="{FF2B5EF4-FFF2-40B4-BE49-F238E27FC236}">
              <a16:creationId xmlns:a16="http://schemas.microsoft.com/office/drawing/2014/main" id="{1C63DF47-5E83-4B97-8D1E-CE0CA8F31C7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42" name="Text Box 23">
          <a:extLst>
            <a:ext uri="{FF2B5EF4-FFF2-40B4-BE49-F238E27FC236}">
              <a16:creationId xmlns:a16="http://schemas.microsoft.com/office/drawing/2014/main" id="{8F468825-4EF5-4242-8F0D-46C6130B090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43" name="Text Box 24">
          <a:extLst>
            <a:ext uri="{FF2B5EF4-FFF2-40B4-BE49-F238E27FC236}">
              <a16:creationId xmlns:a16="http://schemas.microsoft.com/office/drawing/2014/main" id="{7B5BC5FE-5C70-4F51-9791-DF000928C24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44" name="Text Box 25">
          <a:extLst>
            <a:ext uri="{FF2B5EF4-FFF2-40B4-BE49-F238E27FC236}">
              <a16:creationId xmlns:a16="http://schemas.microsoft.com/office/drawing/2014/main" id="{82AC5ACB-3240-46BA-A0FD-ACAD37322CD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45" name="Text Box 26">
          <a:extLst>
            <a:ext uri="{FF2B5EF4-FFF2-40B4-BE49-F238E27FC236}">
              <a16:creationId xmlns:a16="http://schemas.microsoft.com/office/drawing/2014/main" id="{8E83FB0B-5008-47F2-841A-87960049E19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46" name="Text Box 27">
          <a:extLst>
            <a:ext uri="{FF2B5EF4-FFF2-40B4-BE49-F238E27FC236}">
              <a16:creationId xmlns:a16="http://schemas.microsoft.com/office/drawing/2014/main" id="{FBB53099-EC68-47FE-B40E-9A191D821AE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47" name="Text Box 28">
          <a:extLst>
            <a:ext uri="{FF2B5EF4-FFF2-40B4-BE49-F238E27FC236}">
              <a16:creationId xmlns:a16="http://schemas.microsoft.com/office/drawing/2014/main" id="{6D381806-6615-4BE8-99F9-B479A0FCAB3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48" name="Text Box 29">
          <a:extLst>
            <a:ext uri="{FF2B5EF4-FFF2-40B4-BE49-F238E27FC236}">
              <a16:creationId xmlns:a16="http://schemas.microsoft.com/office/drawing/2014/main" id="{96B8299C-3999-4C3E-97A9-65A429F0D85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49" name="Text Box 14">
          <a:extLst>
            <a:ext uri="{FF2B5EF4-FFF2-40B4-BE49-F238E27FC236}">
              <a16:creationId xmlns:a16="http://schemas.microsoft.com/office/drawing/2014/main" id="{F44E81BE-3E8D-4CDB-B7EC-ED422447189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50" name="Text Box 15">
          <a:extLst>
            <a:ext uri="{FF2B5EF4-FFF2-40B4-BE49-F238E27FC236}">
              <a16:creationId xmlns:a16="http://schemas.microsoft.com/office/drawing/2014/main" id="{B936F2CD-BF46-4FBD-8A63-8E4CD0E82A6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51" name="Text Box 16">
          <a:extLst>
            <a:ext uri="{FF2B5EF4-FFF2-40B4-BE49-F238E27FC236}">
              <a16:creationId xmlns:a16="http://schemas.microsoft.com/office/drawing/2014/main" id="{EC1E4730-44EA-415B-B4C5-A9D60DC0218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52" name="Text Box 17">
          <a:extLst>
            <a:ext uri="{FF2B5EF4-FFF2-40B4-BE49-F238E27FC236}">
              <a16:creationId xmlns:a16="http://schemas.microsoft.com/office/drawing/2014/main" id="{58F1B63F-3383-466A-98A3-81ADC3570C2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53" name="Text Box 18">
          <a:extLst>
            <a:ext uri="{FF2B5EF4-FFF2-40B4-BE49-F238E27FC236}">
              <a16:creationId xmlns:a16="http://schemas.microsoft.com/office/drawing/2014/main" id="{BD864A9A-121F-4263-AAF1-5AC783729A7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54" name="Text Box 19">
          <a:extLst>
            <a:ext uri="{FF2B5EF4-FFF2-40B4-BE49-F238E27FC236}">
              <a16:creationId xmlns:a16="http://schemas.microsoft.com/office/drawing/2014/main" id="{482C1A21-5B1F-4EC8-8DAC-98C12D760C6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55" name="Text Box 20">
          <a:extLst>
            <a:ext uri="{FF2B5EF4-FFF2-40B4-BE49-F238E27FC236}">
              <a16:creationId xmlns:a16="http://schemas.microsoft.com/office/drawing/2014/main" id="{34A08A7D-B2FD-4D2A-B374-BB8FCECE6A0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56" name="Text Box 21">
          <a:extLst>
            <a:ext uri="{FF2B5EF4-FFF2-40B4-BE49-F238E27FC236}">
              <a16:creationId xmlns:a16="http://schemas.microsoft.com/office/drawing/2014/main" id="{3E2B78D7-4ABC-42B0-B90F-CDB12D3858A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57" name="Text Box 14">
          <a:extLst>
            <a:ext uri="{FF2B5EF4-FFF2-40B4-BE49-F238E27FC236}">
              <a16:creationId xmlns:a16="http://schemas.microsoft.com/office/drawing/2014/main" id="{49D57D22-A239-4EBF-8EAE-A60D5A29CAF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58" name="Text Box 15">
          <a:extLst>
            <a:ext uri="{FF2B5EF4-FFF2-40B4-BE49-F238E27FC236}">
              <a16:creationId xmlns:a16="http://schemas.microsoft.com/office/drawing/2014/main" id="{2C57BCD3-0834-42B8-B373-7C3845659E7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59" name="Text Box 16">
          <a:extLst>
            <a:ext uri="{FF2B5EF4-FFF2-40B4-BE49-F238E27FC236}">
              <a16:creationId xmlns:a16="http://schemas.microsoft.com/office/drawing/2014/main" id="{A6C94A11-0088-44BA-B470-6DD779ABB29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60" name="Text Box 17">
          <a:extLst>
            <a:ext uri="{FF2B5EF4-FFF2-40B4-BE49-F238E27FC236}">
              <a16:creationId xmlns:a16="http://schemas.microsoft.com/office/drawing/2014/main" id="{C98C586B-2B59-4CE9-9010-A32FEC55E0A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61" name="Text Box 18">
          <a:extLst>
            <a:ext uri="{FF2B5EF4-FFF2-40B4-BE49-F238E27FC236}">
              <a16:creationId xmlns:a16="http://schemas.microsoft.com/office/drawing/2014/main" id="{F66A5C02-1BF2-4D1B-BD71-0926C454FC0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62" name="Text Box 19">
          <a:extLst>
            <a:ext uri="{FF2B5EF4-FFF2-40B4-BE49-F238E27FC236}">
              <a16:creationId xmlns:a16="http://schemas.microsoft.com/office/drawing/2014/main" id="{1DC8099F-3646-4FA7-892D-0DE3259FCA0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63" name="Text Box 20">
          <a:extLst>
            <a:ext uri="{FF2B5EF4-FFF2-40B4-BE49-F238E27FC236}">
              <a16:creationId xmlns:a16="http://schemas.microsoft.com/office/drawing/2014/main" id="{1C8E2157-7999-4929-A6D8-6CFA715462B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64" name="Text Box 21">
          <a:extLst>
            <a:ext uri="{FF2B5EF4-FFF2-40B4-BE49-F238E27FC236}">
              <a16:creationId xmlns:a16="http://schemas.microsoft.com/office/drawing/2014/main" id="{70FE5026-18B8-4025-8ECC-27AF8042FF6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65" name="Text Box 22">
          <a:extLst>
            <a:ext uri="{FF2B5EF4-FFF2-40B4-BE49-F238E27FC236}">
              <a16:creationId xmlns:a16="http://schemas.microsoft.com/office/drawing/2014/main" id="{901A8B56-9A51-40E6-91D8-9697D97AE02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66" name="Text Box 23">
          <a:extLst>
            <a:ext uri="{FF2B5EF4-FFF2-40B4-BE49-F238E27FC236}">
              <a16:creationId xmlns:a16="http://schemas.microsoft.com/office/drawing/2014/main" id="{83D8AE98-C18F-43FE-BF6D-F0EAA71376E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67" name="Text Box 24">
          <a:extLst>
            <a:ext uri="{FF2B5EF4-FFF2-40B4-BE49-F238E27FC236}">
              <a16:creationId xmlns:a16="http://schemas.microsoft.com/office/drawing/2014/main" id="{AB7714F7-58EB-4A05-B470-3AD8332E2D7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68" name="Text Box 25">
          <a:extLst>
            <a:ext uri="{FF2B5EF4-FFF2-40B4-BE49-F238E27FC236}">
              <a16:creationId xmlns:a16="http://schemas.microsoft.com/office/drawing/2014/main" id="{282A561D-BB2E-454F-A73C-95EC2176F98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69" name="Text Box 26">
          <a:extLst>
            <a:ext uri="{FF2B5EF4-FFF2-40B4-BE49-F238E27FC236}">
              <a16:creationId xmlns:a16="http://schemas.microsoft.com/office/drawing/2014/main" id="{AB0AC4B6-19A1-47CE-98CA-A8C529D9BB2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70" name="Text Box 27">
          <a:extLst>
            <a:ext uri="{FF2B5EF4-FFF2-40B4-BE49-F238E27FC236}">
              <a16:creationId xmlns:a16="http://schemas.microsoft.com/office/drawing/2014/main" id="{924B1908-6F37-4158-8C45-9DCDB1F0200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71" name="Text Box 28">
          <a:extLst>
            <a:ext uri="{FF2B5EF4-FFF2-40B4-BE49-F238E27FC236}">
              <a16:creationId xmlns:a16="http://schemas.microsoft.com/office/drawing/2014/main" id="{9F239140-7483-4DE9-B7B2-CF3CBC8BA81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72" name="Text Box 29">
          <a:extLst>
            <a:ext uri="{FF2B5EF4-FFF2-40B4-BE49-F238E27FC236}">
              <a16:creationId xmlns:a16="http://schemas.microsoft.com/office/drawing/2014/main" id="{41F8971D-FC29-4810-8941-321F3F9F668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73" name="Text Box 14">
          <a:extLst>
            <a:ext uri="{FF2B5EF4-FFF2-40B4-BE49-F238E27FC236}">
              <a16:creationId xmlns:a16="http://schemas.microsoft.com/office/drawing/2014/main" id="{E6B262DE-1647-4D62-9886-FF3158D3020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74" name="Text Box 15">
          <a:extLst>
            <a:ext uri="{FF2B5EF4-FFF2-40B4-BE49-F238E27FC236}">
              <a16:creationId xmlns:a16="http://schemas.microsoft.com/office/drawing/2014/main" id="{8F32EFE4-9904-4E91-9A0C-4026ADC4AD5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75" name="Text Box 16">
          <a:extLst>
            <a:ext uri="{FF2B5EF4-FFF2-40B4-BE49-F238E27FC236}">
              <a16:creationId xmlns:a16="http://schemas.microsoft.com/office/drawing/2014/main" id="{7D165BA2-EF46-4FCB-A5FD-BED4486DCD8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76" name="Text Box 17">
          <a:extLst>
            <a:ext uri="{FF2B5EF4-FFF2-40B4-BE49-F238E27FC236}">
              <a16:creationId xmlns:a16="http://schemas.microsoft.com/office/drawing/2014/main" id="{A0E77F56-27DE-4B94-996B-4C97C5384EB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77" name="Text Box 18">
          <a:extLst>
            <a:ext uri="{FF2B5EF4-FFF2-40B4-BE49-F238E27FC236}">
              <a16:creationId xmlns:a16="http://schemas.microsoft.com/office/drawing/2014/main" id="{36DD607E-ADC9-41A1-81BA-2F3F2A18D11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78" name="Text Box 19">
          <a:extLst>
            <a:ext uri="{FF2B5EF4-FFF2-40B4-BE49-F238E27FC236}">
              <a16:creationId xmlns:a16="http://schemas.microsoft.com/office/drawing/2014/main" id="{BF6CF0F1-A576-4515-879C-1F942785B75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79" name="Text Box 20">
          <a:extLst>
            <a:ext uri="{FF2B5EF4-FFF2-40B4-BE49-F238E27FC236}">
              <a16:creationId xmlns:a16="http://schemas.microsoft.com/office/drawing/2014/main" id="{FED3C5DD-1FAB-420B-ABFB-91D2960A91B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80" name="Text Box 21">
          <a:extLst>
            <a:ext uri="{FF2B5EF4-FFF2-40B4-BE49-F238E27FC236}">
              <a16:creationId xmlns:a16="http://schemas.microsoft.com/office/drawing/2014/main" id="{DFDBBA3C-D45A-4584-88C3-D133CA4EC47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81" name="Text Box 14">
          <a:extLst>
            <a:ext uri="{FF2B5EF4-FFF2-40B4-BE49-F238E27FC236}">
              <a16:creationId xmlns:a16="http://schemas.microsoft.com/office/drawing/2014/main" id="{6F55B100-6A88-4E7F-886F-9396EED9862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82" name="Text Box 15">
          <a:extLst>
            <a:ext uri="{FF2B5EF4-FFF2-40B4-BE49-F238E27FC236}">
              <a16:creationId xmlns:a16="http://schemas.microsoft.com/office/drawing/2014/main" id="{C04BF3F6-DDCF-41F2-A762-12D54D7AC4E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83" name="Text Box 16">
          <a:extLst>
            <a:ext uri="{FF2B5EF4-FFF2-40B4-BE49-F238E27FC236}">
              <a16:creationId xmlns:a16="http://schemas.microsoft.com/office/drawing/2014/main" id="{B418BE1D-A113-4498-88B9-5A80972F2D8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84" name="Text Box 17">
          <a:extLst>
            <a:ext uri="{FF2B5EF4-FFF2-40B4-BE49-F238E27FC236}">
              <a16:creationId xmlns:a16="http://schemas.microsoft.com/office/drawing/2014/main" id="{176F2255-5BF4-4DC4-B830-BE212454871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85" name="Text Box 18">
          <a:extLst>
            <a:ext uri="{FF2B5EF4-FFF2-40B4-BE49-F238E27FC236}">
              <a16:creationId xmlns:a16="http://schemas.microsoft.com/office/drawing/2014/main" id="{5E72EDB4-7D81-42D5-B410-9033C78B7D1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86" name="Text Box 19">
          <a:extLst>
            <a:ext uri="{FF2B5EF4-FFF2-40B4-BE49-F238E27FC236}">
              <a16:creationId xmlns:a16="http://schemas.microsoft.com/office/drawing/2014/main" id="{9C413483-1D8D-4106-97D6-473CB9275D2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87" name="Text Box 20">
          <a:extLst>
            <a:ext uri="{FF2B5EF4-FFF2-40B4-BE49-F238E27FC236}">
              <a16:creationId xmlns:a16="http://schemas.microsoft.com/office/drawing/2014/main" id="{3868A2CF-B5DE-40E5-960F-5D6902D0C16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88" name="Text Box 21">
          <a:extLst>
            <a:ext uri="{FF2B5EF4-FFF2-40B4-BE49-F238E27FC236}">
              <a16:creationId xmlns:a16="http://schemas.microsoft.com/office/drawing/2014/main" id="{979E4FB9-0D3B-412F-9C16-8E9FB35F6D8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89" name="Text Box 22">
          <a:extLst>
            <a:ext uri="{FF2B5EF4-FFF2-40B4-BE49-F238E27FC236}">
              <a16:creationId xmlns:a16="http://schemas.microsoft.com/office/drawing/2014/main" id="{57EC1482-91C6-4DDC-8253-926C9785952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90" name="Text Box 23">
          <a:extLst>
            <a:ext uri="{FF2B5EF4-FFF2-40B4-BE49-F238E27FC236}">
              <a16:creationId xmlns:a16="http://schemas.microsoft.com/office/drawing/2014/main" id="{0249A632-D07D-4210-97E5-E5ED566BCF7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91" name="Text Box 24">
          <a:extLst>
            <a:ext uri="{FF2B5EF4-FFF2-40B4-BE49-F238E27FC236}">
              <a16:creationId xmlns:a16="http://schemas.microsoft.com/office/drawing/2014/main" id="{64B6F49F-E504-4130-98A4-FADF42C8113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92" name="Text Box 25">
          <a:extLst>
            <a:ext uri="{FF2B5EF4-FFF2-40B4-BE49-F238E27FC236}">
              <a16:creationId xmlns:a16="http://schemas.microsoft.com/office/drawing/2014/main" id="{EE41E3F8-082D-4C97-A33F-D5EA92DB549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93" name="Text Box 26">
          <a:extLst>
            <a:ext uri="{FF2B5EF4-FFF2-40B4-BE49-F238E27FC236}">
              <a16:creationId xmlns:a16="http://schemas.microsoft.com/office/drawing/2014/main" id="{97702A0E-9B46-43AE-B1C6-32A28CE8E69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94" name="Text Box 27">
          <a:extLst>
            <a:ext uri="{FF2B5EF4-FFF2-40B4-BE49-F238E27FC236}">
              <a16:creationId xmlns:a16="http://schemas.microsoft.com/office/drawing/2014/main" id="{72DF83C5-D301-44BC-AFB3-2EB8ECCB538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95" name="Text Box 28">
          <a:extLst>
            <a:ext uri="{FF2B5EF4-FFF2-40B4-BE49-F238E27FC236}">
              <a16:creationId xmlns:a16="http://schemas.microsoft.com/office/drawing/2014/main" id="{68775A65-D348-40B7-8263-391DBE859A8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96" name="Text Box 29">
          <a:extLst>
            <a:ext uri="{FF2B5EF4-FFF2-40B4-BE49-F238E27FC236}">
              <a16:creationId xmlns:a16="http://schemas.microsoft.com/office/drawing/2014/main" id="{9B22669B-C1FB-4A98-83E0-ED730B377F6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97" name="Text Box 14">
          <a:extLst>
            <a:ext uri="{FF2B5EF4-FFF2-40B4-BE49-F238E27FC236}">
              <a16:creationId xmlns:a16="http://schemas.microsoft.com/office/drawing/2014/main" id="{DA6BE4F0-C919-4F3A-B47A-706164EA548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98" name="Text Box 15">
          <a:extLst>
            <a:ext uri="{FF2B5EF4-FFF2-40B4-BE49-F238E27FC236}">
              <a16:creationId xmlns:a16="http://schemas.microsoft.com/office/drawing/2014/main" id="{DC8DB7DD-7A6A-4919-8CA5-E2FC6C97DF3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899" name="Text Box 16">
          <a:extLst>
            <a:ext uri="{FF2B5EF4-FFF2-40B4-BE49-F238E27FC236}">
              <a16:creationId xmlns:a16="http://schemas.microsoft.com/office/drawing/2014/main" id="{184C7F01-D47E-4758-AA4F-A98E8D57F14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00" name="Text Box 17">
          <a:extLst>
            <a:ext uri="{FF2B5EF4-FFF2-40B4-BE49-F238E27FC236}">
              <a16:creationId xmlns:a16="http://schemas.microsoft.com/office/drawing/2014/main" id="{6306A39A-BF75-404A-95A2-6CD0394CB06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01" name="Text Box 18">
          <a:extLst>
            <a:ext uri="{FF2B5EF4-FFF2-40B4-BE49-F238E27FC236}">
              <a16:creationId xmlns:a16="http://schemas.microsoft.com/office/drawing/2014/main" id="{9ADD578E-8687-4E2C-ADEA-4667DDA383B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02" name="Text Box 19">
          <a:extLst>
            <a:ext uri="{FF2B5EF4-FFF2-40B4-BE49-F238E27FC236}">
              <a16:creationId xmlns:a16="http://schemas.microsoft.com/office/drawing/2014/main" id="{E43F92DE-0A9A-4F3E-AE09-218772494DE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03" name="Text Box 20">
          <a:extLst>
            <a:ext uri="{FF2B5EF4-FFF2-40B4-BE49-F238E27FC236}">
              <a16:creationId xmlns:a16="http://schemas.microsoft.com/office/drawing/2014/main" id="{42900934-3B29-4798-AF29-055B9C0D5BE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04" name="Text Box 21">
          <a:extLst>
            <a:ext uri="{FF2B5EF4-FFF2-40B4-BE49-F238E27FC236}">
              <a16:creationId xmlns:a16="http://schemas.microsoft.com/office/drawing/2014/main" id="{8BED73E4-D970-484C-AA39-2A844FB60E3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05" name="Text Box 14">
          <a:extLst>
            <a:ext uri="{FF2B5EF4-FFF2-40B4-BE49-F238E27FC236}">
              <a16:creationId xmlns:a16="http://schemas.microsoft.com/office/drawing/2014/main" id="{2FD1D32C-3FD8-4963-90E4-D2A924E006A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06" name="Text Box 15">
          <a:extLst>
            <a:ext uri="{FF2B5EF4-FFF2-40B4-BE49-F238E27FC236}">
              <a16:creationId xmlns:a16="http://schemas.microsoft.com/office/drawing/2014/main" id="{98E2690C-2F38-4335-8B00-09E106D7CDF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07" name="Text Box 16">
          <a:extLst>
            <a:ext uri="{FF2B5EF4-FFF2-40B4-BE49-F238E27FC236}">
              <a16:creationId xmlns:a16="http://schemas.microsoft.com/office/drawing/2014/main" id="{E394FF7D-7FA6-469B-83CF-96C93D8CA63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08" name="Text Box 17">
          <a:extLst>
            <a:ext uri="{FF2B5EF4-FFF2-40B4-BE49-F238E27FC236}">
              <a16:creationId xmlns:a16="http://schemas.microsoft.com/office/drawing/2014/main" id="{5F7E8FE0-69D8-4BF5-B515-43609A9DE0C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09" name="Text Box 18">
          <a:extLst>
            <a:ext uri="{FF2B5EF4-FFF2-40B4-BE49-F238E27FC236}">
              <a16:creationId xmlns:a16="http://schemas.microsoft.com/office/drawing/2014/main" id="{F940265F-07F4-415B-B65C-2C058C3A69D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10" name="Text Box 19">
          <a:extLst>
            <a:ext uri="{FF2B5EF4-FFF2-40B4-BE49-F238E27FC236}">
              <a16:creationId xmlns:a16="http://schemas.microsoft.com/office/drawing/2014/main" id="{72155BA3-65AA-4903-BE42-72832FA5B58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11" name="Text Box 20">
          <a:extLst>
            <a:ext uri="{FF2B5EF4-FFF2-40B4-BE49-F238E27FC236}">
              <a16:creationId xmlns:a16="http://schemas.microsoft.com/office/drawing/2014/main" id="{1175769F-046E-4E04-B047-17A1564368E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12" name="Text Box 21">
          <a:extLst>
            <a:ext uri="{FF2B5EF4-FFF2-40B4-BE49-F238E27FC236}">
              <a16:creationId xmlns:a16="http://schemas.microsoft.com/office/drawing/2014/main" id="{6C494C8E-C32E-48FE-85E5-7B0252F1D32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13" name="Text Box 22">
          <a:extLst>
            <a:ext uri="{FF2B5EF4-FFF2-40B4-BE49-F238E27FC236}">
              <a16:creationId xmlns:a16="http://schemas.microsoft.com/office/drawing/2014/main" id="{6D5C3A10-13FA-4F5A-A283-D03428DC280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14" name="Text Box 23">
          <a:extLst>
            <a:ext uri="{FF2B5EF4-FFF2-40B4-BE49-F238E27FC236}">
              <a16:creationId xmlns:a16="http://schemas.microsoft.com/office/drawing/2014/main" id="{7F27D6EE-8CFE-477D-B90D-13B545CAC52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15" name="Text Box 24">
          <a:extLst>
            <a:ext uri="{FF2B5EF4-FFF2-40B4-BE49-F238E27FC236}">
              <a16:creationId xmlns:a16="http://schemas.microsoft.com/office/drawing/2014/main" id="{EA92049C-24D2-4B2C-BB19-26A7EEE2599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16" name="Text Box 25">
          <a:extLst>
            <a:ext uri="{FF2B5EF4-FFF2-40B4-BE49-F238E27FC236}">
              <a16:creationId xmlns:a16="http://schemas.microsoft.com/office/drawing/2014/main" id="{7A970918-580A-46E7-9E7E-440663F5E80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17" name="Text Box 26">
          <a:extLst>
            <a:ext uri="{FF2B5EF4-FFF2-40B4-BE49-F238E27FC236}">
              <a16:creationId xmlns:a16="http://schemas.microsoft.com/office/drawing/2014/main" id="{DF2F34A2-43DB-43B2-80E3-71B0FBDFB13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18" name="Text Box 27">
          <a:extLst>
            <a:ext uri="{FF2B5EF4-FFF2-40B4-BE49-F238E27FC236}">
              <a16:creationId xmlns:a16="http://schemas.microsoft.com/office/drawing/2014/main" id="{2318AD02-D815-4FED-8EC2-44F185B9926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19" name="Text Box 28">
          <a:extLst>
            <a:ext uri="{FF2B5EF4-FFF2-40B4-BE49-F238E27FC236}">
              <a16:creationId xmlns:a16="http://schemas.microsoft.com/office/drawing/2014/main" id="{6D76150D-A618-4970-97E7-C66E38C5469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20" name="Text Box 29">
          <a:extLst>
            <a:ext uri="{FF2B5EF4-FFF2-40B4-BE49-F238E27FC236}">
              <a16:creationId xmlns:a16="http://schemas.microsoft.com/office/drawing/2014/main" id="{807E5C53-A76F-4CD9-A83D-7E6B00B499D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21" name="Text Box 14">
          <a:extLst>
            <a:ext uri="{FF2B5EF4-FFF2-40B4-BE49-F238E27FC236}">
              <a16:creationId xmlns:a16="http://schemas.microsoft.com/office/drawing/2014/main" id="{3269AD24-5483-4F94-A607-8919153F16F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22" name="Text Box 15">
          <a:extLst>
            <a:ext uri="{FF2B5EF4-FFF2-40B4-BE49-F238E27FC236}">
              <a16:creationId xmlns:a16="http://schemas.microsoft.com/office/drawing/2014/main" id="{7DF6A94E-DFB5-4434-8A5A-2E15C34FC6B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23" name="Text Box 16">
          <a:extLst>
            <a:ext uri="{FF2B5EF4-FFF2-40B4-BE49-F238E27FC236}">
              <a16:creationId xmlns:a16="http://schemas.microsoft.com/office/drawing/2014/main" id="{9E696A36-98A4-4CD4-B60E-8563452A61F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24" name="Text Box 17">
          <a:extLst>
            <a:ext uri="{FF2B5EF4-FFF2-40B4-BE49-F238E27FC236}">
              <a16:creationId xmlns:a16="http://schemas.microsoft.com/office/drawing/2014/main" id="{0A6EE48F-CA87-43F0-8ECF-71325F5609C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25" name="Text Box 18">
          <a:extLst>
            <a:ext uri="{FF2B5EF4-FFF2-40B4-BE49-F238E27FC236}">
              <a16:creationId xmlns:a16="http://schemas.microsoft.com/office/drawing/2014/main" id="{08613A8F-7F39-4765-9559-62726828897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26" name="Text Box 19">
          <a:extLst>
            <a:ext uri="{FF2B5EF4-FFF2-40B4-BE49-F238E27FC236}">
              <a16:creationId xmlns:a16="http://schemas.microsoft.com/office/drawing/2014/main" id="{CED5BBBD-E4E5-483E-B619-60310CE8436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27" name="Text Box 20">
          <a:extLst>
            <a:ext uri="{FF2B5EF4-FFF2-40B4-BE49-F238E27FC236}">
              <a16:creationId xmlns:a16="http://schemas.microsoft.com/office/drawing/2014/main" id="{5B06948D-A582-4490-B2D9-086F67574FE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28" name="Text Box 21">
          <a:extLst>
            <a:ext uri="{FF2B5EF4-FFF2-40B4-BE49-F238E27FC236}">
              <a16:creationId xmlns:a16="http://schemas.microsoft.com/office/drawing/2014/main" id="{F4FD8286-0EBC-4D5C-BC68-894D8C914D5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29" name="Text Box 14">
          <a:extLst>
            <a:ext uri="{FF2B5EF4-FFF2-40B4-BE49-F238E27FC236}">
              <a16:creationId xmlns:a16="http://schemas.microsoft.com/office/drawing/2014/main" id="{FA5410CB-7BFE-4512-98F9-5A8252E0C03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30" name="Text Box 15">
          <a:extLst>
            <a:ext uri="{FF2B5EF4-FFF2-40B4-BE49-F238E27FC236}">
              <a16:creationId xmlns:a16="http://schemas.microsoft.com/office/drawing/2014/main" id="{FC9C04F7-3716-4A27-AFBE-CBDB1C7F679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31" name="Text Box 16">
          <a:extLst>
            <a:ext uri="{FF2B5EF4-FFF2-40B4-BE49-F238E27FC236}">
              <a16:creationId xmlns:a16="http://schemas.microsoft.com/office/drawing/2014/main" id="{CF387BBC-3D96-4F33-AA96-E03212FA342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32" name="Text Box 17">
          <a:extLst>
            <a:ext uri="{FF2B5EF4-FFF2-40B4-BE49-F238E27FC236}">
              <a16:creationId xmlns:a16="http://schemas.microsoft.com/office/drawing/2014/main" id="{CECF0621-3B07-47E3-AF1B-AAFAE06AB50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33" name="Text Box 18">
          <a:extLst>
            <a:ext uri="{FF2B5EF4-FFF2-40B4-BE49-F238E27FC236}">
              <a16:creationId xmlns:a16="http://schemas.microsoft.com/office/drawing/2014/main" id="{DEEE385C-26C5-4F98-B062-FCE247989BC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34" name="Text Box 19">
          <a:extLst>
            <a:ext uri="{FF2B5EF4-FFF2-40B4-BE49-F238E27FC236}">
              <a16:creationId xmlns:a16="http://schemas.microsoft.com/office/drawing/2014/main" id="{53483F38-DB66-4215-B404-B57246BEDB0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35" name="Text Box 20">
          <a:extLst>
            <a:ext uri="{FF2B5EF4-FFF2-40B4-BE49-F238E27FC236}">
              <a16:creationId xmlns:a16="http://schemas.microsoft.com/office/drawing/2014/main" id="{D12A78E9-DE1E-4E79-999C-C2E98F86FB1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36" name="Text Box 21">
          <a:extLst>
            <a:ext uri="{FF2B5EF4-FFF2-40B4-BE49-F238E27FC236}">
              <a16:creationId xmlns:a16="http://schemas.microsoft.com/office/drawing/2014/main" id="{9AFF214B-1680-46ED-B571-0A170C98811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37" name="Text Box 22">
          <a:extLst>
            <a:ext uri="{FF2B5EF4-FFF2-40B4-BE49-F238E27FC236}">
              <a16:creationId xmlns:a16="http://schemas.microsoft.com/office/drawing/2014/main" id="{902197C9-19B6-442D-BFE2-5A5B3ED4978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38" name="Text Box 23">
          <a:extLst>
            <a:ext uri="{FF2B5EF4-FFF2-40B4-BE49-F238E27FC236}">
              <a16:creationId xmlns:a16="http://schemas.microsoft.com/office/drawing/2014/main" id="{072101FF-00B1-4CEE-A22E-ED2189DC227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39" name="Text Box 24">
          <a:extLst>
            <a:ext uri="{FF2B5EF4-FFF2-40B4-BE49-F238E27FC236}">
              <a16:creationId xmlns:a16="http://schemas.microsoft.com/office/drawing/2014/main" id="{010DB93A-90B0-4E3B-B4BA-7F5AB594D27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40" name="Text Box 25">
          <a:extLst>
            <a:ext uri="{FF2B5EF4-FFF2-40B4-BE49-F238E27FC236}">
              <a16:creationId xmlns:a16="http://schemas.microsoft.com/office/drawing/2014/main" id="{211BC27C-38A8-4C04-AAD4-04AA5289DF9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41" name="Text Box 26">
          <a:extLst>
            <a:ext uri="{FF2B5EF4-FFF2-40B4-BE49-F238E27FC236}">
              <a16:creationId xmlns:a16="http://schemas.microsoft.com/office/drawing/2014/main" id="{1809F5E7-1F63-4C18-A644-F322D69322E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42" name="Text Box 27">
          <a:extLst>
            <a:ext uri="{FF2B5EF4-FFF2-40B4-BE49-F238E27FC236}">
              <a16:creationId xmlns:a16="http://schemas.microsoft.com/office/drawing/2014/main" id="{4FDEC663-1ACF-4E8A-8133-9BA17B27C5C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43" name="Text Box 28">
          <a:extLst>
            <a:ext uri="{FF2B5EF4-FFF2-40B4-BE49-F238E27FC236}">
              <a16:creationId xmlns:a16="http://schemas.microsoft.com/office/drawing/2014/main" id="{50BBDDF2-47CD-4A42-9E94-66371880A17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44" name="Text Box 29">
          <a:extLst>
            <a:ext uri="{FF2B5EF4-FFF2-40B4-BE49-F238E27FC236}">
              <a16:creationId xmlns:a16="http://schemas.microsoft.com/office/drawing/2014/main" id="{CBDF0F36-05E6-4AA0-A578-FC1D08E7C85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45" name="Text Box 14">
          <a:extLst>
            <a:ext uri="{FF2B5EF4-FFF2-40B4-BE49-F238E27FC236}">
              <a16:creationId xmlns:a16="http://schemas.microsoft.com/office/drawing/2014/main" id="{6D6BC2D8-C10E-4673-99E3-94A68D80D4D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46" name="Text Box 15">
          <a:extLst>
            <a:ext uri="{FF2B5EF4-FFF2-40B4-BE49-F238E27FC236}">
              <a16:creationId xmlns:a16="http://schemas.microsoft.com/office/drawing/2014/main" id="{51D83ADE-7253-4882-AE28-D462C673590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47" name="Text Box 16">
          <a:extLst>
            <a:ext uri="{FF2B5EF4-FFF2-40B4-BE49-F238E27FC236}">
              <a16:creationId xmlns:a16="http://schemas.microsoft.com/office/drawing/2014/main" id="{72E10D7D-99E4-4331-A878-DEA3E0719D9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48" name="Text Box 17">
          <a:extLst>
            <a:ext uri="{FF2B5EF4-FFF2-40B4-BE49-F238E27FC236}">
              <a16:creationId xmlns:a16="http://schemas.microsoft.com/office/drawing/2014/main" id="{822C6601-8167-44F2-80DA-6BB00AB8DAD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49" name="Text Box 18">
          <a:extLst>
            <a:ext uri="{FF2B5EF4-FFF2-40B4-BE49-F238E27FC236}">
              <a16:creationId xmlns:a16="http://schemas.microsoft.com/office/drawing/2014/main" id="{C5D6EAF9-8B08-4706-92D2-8FE89B96589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50" name="Text Box 19">
          <a:extLst>
            <a:ext uri="{FF2B5EF4-FFF2-40B4-BE49-F238E27FC236}">
              <a16:creationId xmlns:a16="http://schemas.microsoft.com/office/drawing/2014/main" id="{2F1F7594-110B-4DD7-A4E1-E42B789287D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51" name="Text Box 20">
          <a:extLst>
            <a:ext uri="{FF2B5EF4-FFF2-40B4-BE49-F238E27FC236}">
              <a16:creationId xmlns:a16="http://schemas.microsoft.com/office/drawing/2014/main" id="{3ACFB05F-E0E8-4025-8E69-2C38490CD23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52" name="Text Box 21">
          <a:extLst>
            <a:ext uri="{FF2B5EF4-FFF2-40B4-BE49-F238E27FC236}">
              <a16:creationId xmlns:a16="http://schemas.microsoft.com/office/drawing/2014/main" id="{E7E7D947-BCCC-4A51-9C85-4887F36CA0E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53" name="Text Box 14">
          <a:extLst>
            <a:ext uri="{FF2B5EF4-FFF2-40B4-BE49-F238E27FC236}">
              <a16:creationId xmlns:a16="http://schemas.microsoft.com/office/drawing/2014/main" id="{404AE846-F4A8-419D-8638-C432A790F49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54" name="Text Box 15">
          <a:extLst>
            <a:ext uri="{FF2B5EF4-FFF2-40B4-BE49-F238E27FC236}">
              <a16:creationId xmlns:a16="http://schemas.microsoft.com/office/drawing/2014/main" id="{4BB3163C-BB9F-4DEA-8397-5E2ED2EF577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55" name="Text Box 16">
          <a:extLst>
            <a:ext uri="{FF2B5EF4-FFF2-40B4-BE49-F238E27FC236}">
              <a16:creationId xmlns:a16="http://schemas.microsoft.com/office/drawing/2014/main" id="{756CC61D-D737-4B2E-9281-9041933C406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56" name="Text Box 17">
          <a:extLst>
            <a:ext uri="{FF2B5EF4-FFF2-40B4-BE49-F238E27FC236}">
              <a16:creationId xmlns:a16="http://schemas.microsoft.com/office/drawing/2014/main" id="{AD6A8357-333F-4736-A584-3F000BB68E5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57" name="Text Box 18">
          <a:extLst>
            <a:ext uri="{FF2B5EF4-FFF2-40B4-BE49-F238E27FC236}">
              <a16:creationId xmlns:a16="http://schemas.microsoft.com/office/drawing/2014/main" id="{ADF56B77-EE5D-4B83-A8DA-866D934F454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58" name="Text Box 19">
          <a:extLst>
            <a:ext uri="{FF2B5EF4-FFF2-40B4-BE49-F238E27FC236}">
              <a16:creationId xmlns:a16="http://schemas.microsoft.com/office/drawing/2014/main" id="{AC1D2FD2-01DF-4927-B2FC-DB25DA156FE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59" name="Text Box 20">
          <a:extLst>
            <a:ext uri="{FF2B5EF4-FFF2-40B4-BE49-F238E27FC236}">
              <a16:creationId xmlns:a16="http://schemas.microsoft.com/office/drawing/2014/main" id="{ABCAE6D3-1543-48F2-8CE0-99A5F2B507F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60" name="Text Box 21">
          <a:extLst>
            <a:ext uri="{FF2B5EF4-FFF2-40B4-BE49-F238E27FC236}">
              <a16:creationId xmlns:a16="http://schemas.microsoft.com/office/drawing/2014/main" id="{E2DBDE5F-CCAC-40D3-BB4A-E7C92F8041C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44062"/>
    <xdr:sp macro="" textlink="">
      <xdr:nvSpPr>
        <xdr:cNvPr id="2961" name="TextBox 3">
          <a:extLst>
            <a:ext uri="{FF2B5EF4-FFF2-40B4-BE49-F238E27FC236}">
              <a16:creationId xmlns:a16="http://schemas.microsoft.com/office/drawing/2014/main" id="{0CBA7E4E-C26A-446E-AF27-C04B6F73F35E}"/>
            </a:ext>
          </a:extLst>
        </xdr:cNvPr>
        <xdr:cNvSpPr txBox="1">
          <a:spLocks noChangeArrowheads="1"/>
        </xdr:cNvSpPr>
      </xdr:nvSpPr>
      <xdr:spPr bwMode="auto">
        <a:xfrm>
          <a:off x="2333625" y="21536025"/>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2962" name="TextBox 3">
          <a:extLst>
            <a:ext uri="{FF2B5EF4-FFF2-40B4-BE49-F238E27FC236}">
              <a16:creationId xmlns:a16="http://schemas.microsoft.com/office/drawing/2014/main" id="{9EB47DF5-2AB4-47F3-B792-3589D1A94940}"/>
            </a:ext>
          </a:extLst>
        </xdr:cNvPr>
        <xdr:cNvSpPr txBox="1">
          <a:spLocks noChangeArrowheads="1"/>
        </xdr:cNvSpPr>
      </xdr:nvSpPr>
      <xdr:spPr bwMode="auto">
        <a:xfrm>
          <a:off x="2333625" y="2153602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20262"/>
    <xdr:sp macro="" textlink="">
      <xdr:nvSpPr>
        <xdr:cNvPr id="2963" name="TextBox 3">
          <a:extLst>
            <a:ext uri="{FF2B5EF4-FFF2-40B4-BE49-F238E27FC236}">
              <a16:creationId xmlns:a16="http://schemas.microsoft.com/office/drawing/2014/main" id="{E5D8A02C-F803-4AA9-AE1D-150AF5221EBC}"/>
            </a:ext>
          </a:extLst>
        </xdr:cNvPr>
        <xdr:cNvSpPr txBox="1">
          <a:spLocks noChangeArrowheads="1"/>
        </xdr:cNvSpPr>
      </xdr:nvSpPr>
      <xdr:spPr bwMode="auto">
        <a:xfrm>
          <a:off x="2333625" y="21536025"/>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01212"/>
    <xdr:sp macro="" textlink="">
      <xdr:nvSpPr>
        <xdr:cNvPr id="2964" name="TextBox 3">
          <a:extLst>
            <a:ext uri="{FF2B5EF4-FFF2-40B4-BE49-F238E27FC236}">
              <a16:creationId xmlns:a16="http://schemas.microsoft.com/office/drawing/2014/main" id="{774EDCC6-74C0-4B2D-9452-8EB1CDA3CE37}"/>
            </a:ext>
          </a:extLst>
        </xdr:cNvPr>
        <xdr:cNvSpPr txBox="1">
          <a:spLocks noChangeArrowheads="1"/>
        </xdr:cNvSpPr>
      </xdr:nvSpPr>
      <xdr:spPr bwMode="auto">
        <a:xfrm>
          <a:off x="2333625" y="21536025"/>
          <a:ext cx="0" cy="901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91687"/>
    <xdr:sp macro="" textlink="">
      <xdr:nvSpPr>
        <xdr:cNvPr id="2965" name="TextBox 3">
          <a:extLst>
            <a:ext uri="{FF2B5EF4-FFF2-40B4-BE49-F238E27FC236}">
              <a16:creationId xmlns:a16="http://schemas.microsoft.com/office/drawing/2014/main" id="{AA448ABF-3D16-4E77-964C-D7F288E464E7}"/>
            </a:ext>
          </a:extLst>
        </xdr:cNvPr>
        <xdr:cNvSpPr txBox="1">
          <a:spLocks noChangeArrowheads="1"/>
        </xdr:cNvSpPr>
      </xdr:nvSpPr>
      <xdr:spPr bwMode="auto">
        <a:xfrm>
          <a:off x="2333625" y="21536025"/>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2966" name="TextBox 3">
          <a:extLst>
            <a:ext uri="{FF2B5EF4-FFF2-40B4-BE49-F238E27FC236}">
              <a16:creationId xmlns:a16="http://schemas.microsoft.com/office/drawing/2014/main" id="{A58F25FC-696B-4C28-B1FD-45C621EE12C7}"/>
            </a:ext>
          </a:extLst>
        </xdr:cNvPr>
        <xdr:cNvSpPr txBox="1">
          <a:spLocks noChangeArrowheads="1"/>
        </xdr:cNvSpPr>
      </xdr:nvSpPr>
      <xdr:spPr bwMode="auto">
        <a:xfrm>
          <a:off x="2333625" y="2153602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2967" name="TextBox 3">
          <a:extLst>
            <a:ext uri="{FF2B5EF4-FFF2-40B4-BE49-F238E27FC236}">
              <a16:creationId xmlns:a16="http://schemas.microsoft.com/office/drawing/2014/main" id="{015EDF52-3364-429A-8A70-D11F1D244A37}"/>
            </a:ext>
          </a:extLst>
        </xdr:cNvPr>
        <xdr:cNvSpPr txBox="1">
          <a:spLocks noChangeArrowheads="1"/>
        </xdr:cNvSpPr>
      </xdr:nvSpPr>
      <xdr:spPr bwMode="auto">
        <a:xfrm>
          <a:off x="2333625" y="2153602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63112"/>
    <xdr:sp macro="" textlink="">
      <xdr:nvSpPr>
        <xdr:cNvPr id="2968" name="TextBox 3">
          <a:extLst>
            <a:ext uri="{FF2B5EF4-FFF2-40B4-BE49-F238E27FC236}">
              <a16:creationId xmlns:a16="http://schemas.microsoft.com/office/drawing/2014/main" id="{679E4855-CFF5-44DD-BAFD-44F7D7A19AC5}"/>
            </a:ext>
          </a:extLst>
        </xdr:cNvPr>
        <xdr:cNvSpPr txBox="1">
          <a:spLocks noChangeArrowheads="1"/>
        </xdr:cNvSpPr>
      </xdr:nvSpPr>
      <xdr:spPr bwMode="auto">
        <a:xfrm>
          <a:off x="2333625" y="21536025"/>
          <a:ext cx="0" cy="863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44062"/>
    <xdr:sp macro="" textlink="">
      <xdr:nvSpPr>
        <xdr:cNvPr id="2969" name="TextBox 3">
          <a:extLst>
            <a:ext uri="{FF2B5EF4-FFF2-40B4-BE49-F238E27FC236}">
              <a16:creationId xmlns:a16="http://schemas.microsoft.com/office/drawing/2014/main" id="{A0234279-EC47-4C2B-BBB3-17A1FA09FE86}"/>
            </a:ext>
          </a:extLst>
        </xdr:cNvPr>
        <xdr:cNvSpPr txBox="1">
          <a:spLocks noChangeArrowheads="1"/>
        </xdr:cNvSpPr>
      </xdr:nvSpPr>
      <xdr:spPr bwMode="auto">
        <a:xfrm>
          <a:off x="2333625" y="21536025"/>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2970" name="TextBox 3">
          <a:extLst>
            <a:ext uri="{FF2B5EF4-FFF2-40B4-BE49-F238E27FC236}">
              <a16:creationId xmlns:a16="http://schemas.microsoft.com/office/drawing/2014/main" id="{F29002A4-64EE-4FF5-BABF-1D69A61CECE6}"/>
            </a:ext>
          </a:extLst>
        </xdr:cNvPr>
        <xdr:cNvSpPr txBox="1">
          <a:spLocks noChangeArrowheads="1"/>
        </xdr:cNvSpPr>
      </xdr:nvSpPr>
      <xdr:spPr bwMode="auto">
        <a:xfrm>
          <a:off x="2333625" y="2153602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20262"/>
    <xdr:sp macro="" textlink="">
      <xdr:nvSpPr>
        <xdr:cNvPr id="2971" name="TextBox 3">
          <a:extLst>
            <a:ext uri="{FF2B5EF4-FFF2-40B4-BE49-F238E27FC236}">
              <a16:creationId xmlns:a16="http://schemas.microsoft.com/office/drawing/2014/main" id="{DAA46D9D-AADF-4097-B4C3-6CD7A6CEDEB3}"/>
            </a:ext>
          </a:extLst>
        </xdr:cNvPr>
        <xdr:cNvSpPr txBox="1">
          <a:spLocks noChangeArrowheads="1"/>
        </xdr:cNvSpPr>
      </xdr:nvSpPr>
      <xdr:spPr bwMode="auto">
        <a:xfrm>
          <a:off x="2333625" y="21536025"/>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2972" name="TextBox 3">
          <a:extLst>
            <a:ext uri="{FF2B5EF4-FFF2-40B4-BE49-F238E27FC236}">
              <a16:creationId xmlns:a16="http://schemas.microsoft.com/office/drawing/2014/main" id="{8D0B0E84-D1B5-4006-B444-FA56DE8F8761}"/>
            </a:ext>
          </a:extLst>
        </xdr:cNvPr>
        <xdr:cNvSpPr txBox="1">
          <a:spLocks noChangeArrowheads="1"/>
        </xdr:cNvSpPr>
      </xdr:nvSpPr>
      <xdr:spPr bwMode="auto">
        <a:xfrm>
          <a:off x="2333625" y="2153602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20262"/>
    <xdr:sp macro="" textlink="">
      <xdr:nvSpPr>
        <xdr:cNvPr id="2973" name="TextBox 3">
          <a:extLst>
            <a:ext uri="{FF2B5EF4-FFF2-40B4-BE49-F238E27FC236}">
              <a16:creationId xmlns:a16="http://schemas.microsoft.com/office/drawing/2014/main" id="{FC3C9DC3-86B6-4847-B825-FADDB7456DCD}"/>
            </a:ext>
          </a:extLst>
        </xdr:cNvPr>
        <xdr:cNvSpPr txBox="1">
          <a:spLocks noChangeArrowheads="1"/>
        </xdr:cNvSpPr>
      </xdr:nvSpPr>
      <xdr:spPr bwMode="auto">
        <a:xfrm>
          <a:off x="2333625" y="21536025"/>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2974" name="TextBox 3">
          <a:extLst>
            <a:ext uri="{FF2B5EF4-FFF2-40B4-BE49-F238E27FC236}">
              <a16:creationId xmlns:a16="http://schemas.microsoft.com/office/drawing/2014/main" id="{21A6E825-8E28-4AD2-B48C-6EAC6DE8D444}"/>
            </a:ext>
          </a:extLst>
        </xdr:cNvPr>
        <xdr:cNvSpPr txBox="1">
          <a:spLocks noChangeArrowheads="1"/>
        </xdr:cNvSpPr>
      </xdr:nvSpPr>
      <xdr:spPr bwMode="auto">
        <a:xfrm>
          <a:off x="2333625" y="2153602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10737"/>
    <xdr:sp macro="" textlink="">
      <xdr:nvSpPr>
        <xdr:cNvPr id="2975" name="TextBox 3">
          <a:extLst>
            <a:ext uri="{FF2B5EF4-FFF2-40B4-BE49-F238E27FC236}">
              <a16:creationId xmlns:a16="http://schemas.microsoft.com/office/drawing/2014/main" id="{51CDFCC5-C385-4F4C-8E3B-BA93A9E8BCBA}"/>
            </a:ext>
          </a:extLst>
        </xdr:cNvPr>
        <xdr:cNvSpPr txBox="1">
          <a:spLocks noChangeArrowheads="1"/>
        </xdr:cNvSpPr>
      </xdr:nvSpPr>
      <xdr:spPr bwMode="auto">
        <a:xfrm>
          <a:off x="2333625" y="21536025"/>
          <a:ext cx="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91687"/>
    <xdr:sp macro="" textlink="">
      <xdr:nvSpPr>
        <xdr:cNvPr id="2976" name="TextBox 3">
          <a:extLst>
            <a:ext uri="{FF2B5EF4-FFF2-40B4-BE49-F238E27FC236}">
              <a16:creationId xmlns:a16="http://schemas.microsoft.com/office/drawing/2014/main" id="{012BD51B-9283-40B9-9A8E-8A98E4386E2E}"/>
            </a:ext>
          </a:extLst>
        </xdr:cNvPr>
        <xdr:cNvSpPr txBox="1">
          <a:spLocks noChangeArrowheads="1"/>
        </xdr:cNvSpPr>
      </xdr:nvSpPr>
      <xdr:spPr bwMode="auto">
        <a:xfrm>
          <a:off x="2333625" y="21536025"/>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82162"/>
    <xdr:sp macro="" textlink="">
      <xdr:nvSpPr>
        <xdr:cNvPr id="2977" name="TextBox 3">
          <a:extLst>
            <a:ext uri="{FF2B5EF4-FFF2-40B4-BE49-F238E27FC236}">
              <a16:creationId xmlns:a16="http://schemas.microsoft.com/office/drawing/2014/main" id="{396A372D-DB54-4D31-B840-11C7948D3F43}"/>
            </a:ext>
          </a:extLst>
        </xdr:cNvPr>
        <xdr:cNvSpPr txBox="1">
          <a:spLocks noChangeArrowheads="1"/>
        </xdr:cNvSpPr>
      </xdr:nvSpPr>
      <xdr:spPr bwMode="auto">
        <a:xfrm>
          <a:off x="2333625" y="21536025"/>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78" name="Text Box 22">
          <a:extLst>
            <a:ext uri="{FF2B5EF4-FFF2-40B4-BE49-F238E27FC236}">
              <a16:creationId xmlns:a16="http://schemas.microsoft.com/office/drawing/2014/main" id="{1643230B-C615-4CC5-8534-E22A4C909A2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79" name="Text Box 23">
          <a:extLst>
            <a:ext uri="{FF2B5EF4-FFF2-40B4-BE49-F238E27FC236}">
              <a16:creationId xmlns:a16="http://schemas.microsoft.com/office/drawing/2014/main" id="{7A4C06D3-581A-4872-BFD9-6B7B00B5162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80" name="Text Box 24">
          <a:extLst>
            <a:ext uri="{FF2B5EF4-FFF2-40B4-BE49-F238E27FC236}">
              <a16:creationId xmlns:a16="http://schemas.microsoft.com/office/drawing/2014/main" id="{66DC9532-C836-4AE1-99EB-86D87A437FB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81" name="Text Box 25">
          <a:extLst>
            <a:ext uri="{FF2B5EF4-FFF2-40B4-BE49-F238E27FC236}">
              <a16:creationId xmlns:a16="http://schemas.microsoft.com/office/drawing/2014/main" id="{3F52A885-EEF4-4613-950F-C93305842A8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82" name="Text Box 26">
          <a:extLst>
            <a:ext uri="{FF2B5EF4-FFF2-40B4-BE49-F238E27FC236}">
              <a16:creationId xmlns:a16="http://schemas.microsoft.com/office/drawing/2014/main" id="{99F6BB7B-64A5-40C9-A3B3-12647E05DA5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83" name="Text Box 27">
          <a:extLst>
            <a:ext uri="{FF2B5EF4-FFF2-40B4-BE49-F238E27FC236}">
              <a16:creationId xmlns:a16="http://schemas.microsoft.com/office/drawing/2014/main" id="{E901A288-9954-4395-9385-FC1B3D8E8D8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84" name="Text Box 28">
          <a:extLst>
            <a:ext uri="{FF2B5EF4-FFF2-40B4-BE49-F238E27FC236}">
              <a16:creationId xmlns:a16="http://schemas.microsoft.com/office/drawing/2014/main" id="{11C3154A-4492-4398-A666-66CCE6AD8D4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85" name="Text Box 29">
          <a:extLst>
            <a:ext uri="{FF2B5EF4-FFF2-40B4-BE49-F238E27FC236}">
              <a16:creationId xmlns:a16="http://schemas.microsoft.com/office/drawing/2014/main" id="{24F84AF9-32B1-46DE-B423-A3031C3DACA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86" name="Text Box 14">
          <a:extLst>
            <a:ext uri="{FF2B5EF4-FFF2-40B4-BE49-F238E27FC236}">
              <a16:creationId xmlns:a16="http://schemas.microsoft.com/office/drawing/2014/main" id="{7ABF3EA9-4889-416C-8BBE-5E8C0EA67CB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87" name="Text Box 15">
          <a:extLst>
            <a:ext uri="{FF2B5EF4-FFF2-40B4-BE49-F238E27FC236}">
              <a16:creationId xmlns:a16="http://schemas.microsoft.com/office/drawing/2014/main" id="{935F28B1-76E8-4E4A-9E52-4B3EE437C22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88" name="Text Box 16">
          <a:extLst>
            <a:ext uri="{FF2B5EF4-FFF2-40B4-BE49-F238E27FC236}">
              <a16:creationId xmlns:a16="http://schemas.microsoft.com/office/drawing/2014/main" id="{5E7B5A5D-1D2F-4FA0-9EE2-38F234A9EA1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89" name="Text Box 17">
          <a:extLst>
            <a:ext uri="{FF2B5EF4-FFF2-40B4-BE49-F238E27FC236}">
              <a16:creationId xmlns:a16="http://schemas.microsoft.com/office/drawing/2014/main" id="{AA9FC09D-4DDA-4EC1-A1B9-F0B32F13B92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90" name="Text Box 18">
          <a:extLst>
            <a:ext uri="{FF2B5EF4-FFF2-40B4-BE49-F238E27FC236}">
              <a16:creationId xmlns:a16="http://schemas.microsoft.com/office/drawing/2014/main" id="{68666772-551C-48DB-B2D5-6A8B33371FD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91" name="Text Box 19">
          <a:extLst>
            <a:ext uri="{FF2B5EF4-FFF2-40B4-BE49-F238E27FC236}">
              <a16:creationId xmlns:a16="http://schemas.microsoft.com/office/drawing/2014/main" id="{0878238B-5D2B-40FC-85BF-3FE4426BC34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92" name="Text Box 20">
          <a:extLst>
            <a:ext uri="{FF2B5EF4-FFF2-40B4-BE49-F238E27FC236}">
              <a16:creationId xmlns:a16="http://schemas.microsoft.com/office/drawing/2014/main" id="{997A70D2-A22F-4F5E-A41C-2FCFFBD9E3D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93" name="Text Box 21">
          <a:extLst>
            <a:ext uri="{FF2B5EF4-FFF2-40B4-BE49-F238E27FC236}">
              <a16:creationId xmlns:a16="http://schemas.microsoft.com/office/drawing/2014/main" id="{0EE1CB21-623A-4634-9BA7-52FC1E9FA0A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94" name="Text Box 14">
          <a:extLst>
            <a:ext uri="{FF2B5EF4-FFF2-40B4-BE49-F238E27FC236}">
              <a16:creationId xmlns:a16="http://schemas.microsoft.com/office/drawing/2014/main" id="{3003FA7B-C657-4BA4-9CE1-E29DFF4001F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95" name="Text Box 15">
          <a:extLst>
            <a:ext uri="{FF2B5EF4-FFF2-40B4-BE49-F238E27FC236}">
              <a16:creationId xmlns:a16="http://schemas.microsoft.com/office/drawing/2014/main" id="{1DC8844A-52F7-47A0-B3F5-7758FA6CB09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96" name="Text Box 16">
          <a:extLst>
            <a:ext uri="{FF2B5EF4-FFF2-40B4-BE49-F238E27FC236}">
              <a16:creationId xmlns:a16="http://schemas.microsoft.com/office/drawing/2014/main" id="{C5E14D26-6EA9-4AA2-959F-213FA478A6A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97" name="Text Box 17">
          <a:extLst>
            <a:ext uri="{FF2B5EF4-FFF2-40B4-BE49-F238E27FC236}">
              <a16:creationId xmlns:a16="http://schemas.microsoft.com/office/drawing/2014/main" id="{5F6BE0FA-F9B9-4832-A126-1EA6CE94D3F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98" name="Text Box 18">
          <a:extLst>
            <a:ext uri="{FF2B5EF4-FFF2-40B4-BE49-F238E27FC236}">
              <a16:creationId xmlns:a16="http://schemas.microsoft.com/office/drawing/2014/main" id="{6D8D034F-8535-4687-86EE-C0F1C8D6E89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2999" name="Text Box 19">
          <a:extLst>
            <a:ext uri="{FF2B5EF4-FFF2-40B4-BE49-F238E27FC236}">
              <a16:creationId xmlns:a16="http://schemas.microsoft.com/office/drawing/2014/main" id="{BB7D2F65-D1AF-46DD-B70E-6F75E204BFA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00" name="Text Box 20">
          <a:extLst>
            <a:ext uri="{FF2B5EF4-FFF2-40B4-BE49-F238E27FC236}">
              <a16:creationId xmlns:a16="http://schemas.microsoft.com/office/drawing/2014/main" id="{3749E8E0-C105-4A33-88D7-0452F09424B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01" name="Text Box 21">
          <a:extLst>
            <a:ext uri="{FF2B5EF4-FFF2-40B4-BE49-F238E27FC236}">
              <a16:creationId xmlns:a16="http://schemas.microsoft.com/office/drawing/2014/main" id="{45645BE7-8854-4097-9324-46CA65F1D4D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02" name="Text Box 22">
          <a:extLst>
            <a:ext uri="{FF2B5EF4-FFF2-40B4-BE49-F238E27FC236}">
              <a16:creationId xmlns:a16="http://schemas.microsoft.com/office/drawing/2014/main" id="{478800CA-5A28-40FC-BE9F-FCBCA14DBC8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03" name="Text Box 23">
          <a:extLst>
            <a:ext uri="{FF2B5EF4-FFF2-40B4-BE49-F238E27FC236}">
              <a16:creationId xmlns:a16="http://schemas.microsoft.com/office/drawing/2014/main" id="{D54D96D7-7E07-43DE-BE3F-088081D5BC0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04" name="Text Box 24">
          <a:extLst>
            <a:ext uri="{FF2B5EF4-FFF2-40B4-BE49-F238E27FC236}">
              <a16:creationId xmlns:a16="http://schemas.microsoft.com/office/drawing/2014/main" id="{569B7AED-8CCD-457C-9198-551D708688D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05" name="Text Box 25">
          <a:extLst>
            <a:ext uri="{FF2B5EF4-FFF2-40B4-BE49-F238E27FC236}">
              <a16:creationId xmlns:a16="http://schemas.microsoft.com/office/drawing/2014/main" id="{3D954414-18BF-4F0A-BF22-5DFDD7C4F51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06" name="Text Box 26">
          <a:extLst>
            <a:ext uri="{FF2B5EF4-FFF2-40B4-BE49-F238E27FC236}">
              <a16:creationId xmlns:a16="http://schemas.microsoft.com/office/drawing/2014/main" id="{5A120611-09E3-468F-9BBD-33B687C43D3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07" name="Text Box 27">
          <a:extLst>
            <a:ext uri="{FF2B5EF4-FFF2-40B4-BE49-F238E27FC236}">
              <a16:creationId xmlns:a16="http://schemas.microsoft.com/office/drawing/2014/main" id="{DED6D9CC-6BE7-4E98-B055-67A2793E0EE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08" name="Text Box 28">
          <a:extLst>
            <a:ext uri="{FF2B5EF4-FFF2-40B4-BE49-F238E27FC236}">
              <a16:creationId xmlns:a16="http://schemas.microsoft.com/office/drawing/2014/main" id="{CC7697CE-595A-4082-B4B5-9CCF89AB0F2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09" name="Text Box 29">
          <a:extLst>
            <a:ext uri="{FF2B5EF4-FFF2-40B4-BE49-F238E27FC236}">
              <a16:creationId xmlns:a16="http://schemas.microsoft.com/office/drawing/2014/main" id="{74C446FD-6A1D-4C22-816D-98362448919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10" name="Text Box 14">
          <a:extLst>
            <a:ext uri="{FF2B5EF4-FFF2-40B4-BE49-F238E27FC236}">
              <a16:creationId xmlns:a16="http://schemas.microsoft.com/office/drawing/2014/main" id="{55A1F0C4-CD20-4BB2-B0FD-F0DAB17C477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11" name="Text Box 15">
          <a:extLst>
            <a:ext uri="{FF2B5EF4-FFF2-40B4-BE49-F238E27FC236}">
              <a16:creationId xmlns:a16="http://schemas.microsoft.com/office/drawing/2014/main" id="{0A4A5895-D7B1-4045-8ABF-64B9D56153E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12" name="Text Box 16">
          <a:extLst>
            <a:ext uri="{FF2B5EF4-FFF2-40B4-BE49-F238E27FC236}">
              <a16:creationId xmlns:a16="http://schemas.microsoft.com/office/drawing/2014/main" id="{3653B99D-56F0-4515-AB1C-076FA7306B0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13" name="Text Box 17">
          <a:extLst>
            <a:ext uri="{FF2B5EF4-FFF2-40B4-BE49-F238E27FC236}">
              <a16:creationId xmlns:a16="http://schemas.microsoft.com/office/drawing/2014/main" id="{50A9D64B-E4AD-4E60-A745-A5156A3DB51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14" name="Text Box 18">
          <a:extLst>
            <a:ext uri="{FF2B5EF4-FFF2-40B4-BE49-F238E27FC236}">
              <a16:creationId xmlns:a16="http://schemas.microsoft.com/office/drawing/2014/main" id="{C80F2105-430A-4DFF-8372-F2EBAF603C0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15" name="Text Box 19">
          <a:extLst>
            <a:ext uri="{FF2B5EF4-FFF2-40B4-BE49-F238E27FC236}">
              <a16:creationId xmlns:a16="http://schemas.microsoft.com/office/drawing/2014/main" id="{2CD1CB89-06B9-4546-94F8-7723E30BF32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16" name="Text Box 20">
          <a:extLst>
            <a:ext uri="{FF2B5EF4-FFF2-40B4-BE49-F238E27FC236}">
              <a16:creationId xmlns:a16="http://schemas.microsoft.com/office/drawing/2014/main" id="{E085534A-12A2-441B-B3C2-850BD0BC891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17" name="Text Box 21">
          <a:extLst>
            <a:ext uri="{FF2B5EF4-FFF2-40B4-BE49-F238E27FC236}">
              <a16:creationId xmlns:a16="http://schemas.microsoft.com/office/drawing/2014/main" id="{E6B5322E-E0A0-4A3B-BA43-DE27D45E96C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18" name="Text Box 14">
          <a:extLst>
            <a:ext uri="{FF2B5EF4-FFF2-40B4-BE49-F238E27FC236}">
              <a16:creationId xmlns:a16="http://schemas.microsoft.com/office/drawing/2014/main" id="{E5101BA2-3F6D-4127-9257-2BC0E28DAC9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19" name="Text Box 15">
          <a:extLst>
            <a:ext uri="{FF2B5EF4-FFF2-40B4-BE49-F238E27FC236}">
              <a16:creationId xmlns:a16="http://schemas.microsoft.com/office/drawing/2014/main" id="{CA9C6BE3-0D41-4A3F-AB75-6DF53B8F946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20" name="Text Box 16">
          <a:extLst>
            <a:ext uri="{FF2B5EF4-FFF2-40B4-BE49-F238E27FC236}">
              <a16:creationId xmlns:a16="http://schemas.microsoft.com/office/drawing/2014/main" id="{29BDA159-11B3-46E1-B0F5-5678C162489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21" name="Text Box 17">
          <a:extLst>
            <a:ext uri="{FF2B5EF4-FFF2-40B4-BE49-F238E27FC236}">
              <a16:creationId xmlns:a16="http://schemas.microsoft.com/office/drawing/2014/main" id="{2CC3F98E-D4A2-47AD-81F9-284816AAE85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22" name="Text Box 18">
          <a:extLst>
            <a:ext uri="{FF2B5EF4-FFF2-40B4-BE49-F238E27FC236}">
              <a16:creationId xmlns:a16="http://schemas.microsoft.com/office/drawing/2014/main" id="{2BFB8C42-EDAE-4CE3-A81D-67CDCD26037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23" name="Text Box 19">
          <a:extLst>
            <a:ext uri="{FF2B5EF4-FFF2-40B4-BE49-F238E27FC236}">
              <a16:creationId xmlns:a16="http://schemas.microsoft.com/office/drawing/2014/main" id="{2D321A72-C5F0-48B7-9AC1-A0EDB47C026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24" name="Text Box 20">
          <a:extLst>
            <a:ext uri="{FF2B5EF4-FFF2-40B4-BE49-F238E27FC236}">
              <a16:creationId xmlns:a16="http://schemas.microsoft.com/office/drawing/2014/main" id="{F2408F76-395F-45F8-BEDD-5AFB5DFFB4F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25" name="Text Box 21">
          <a:extLst>
            <a:ext uri="{FF2B5EF4-FFF2-40B4-BE49-F238E27FC236}">
              <a16:creationId xmlns:a16="http://schemas.microsoft.com/office/drawing/2014/main" id="{53A977AA-F80C-4C0C-8280-155D935615D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26" name="Text Box 22">
          <a:extLst>
            <a:ext uri="{FF2B5EF4-FFF2-40B4-BE49-F238E27FC236}">
              <a16:creationId xmlns:a16="http://schemas.microsoft.com/office/drawing/2014/main" id="{6E162547-28B6-4634-B79F-FF071867DDE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27" name="Text Box 23">
          <a:extLst>
            <a:ext uri="{FF2B5EF4-FFF2-40B4-BE49-F238E27FC236}">
              <a16:creationId xmlns:a16="http://schemas.microsoft.com/office/drawing/2014/main" id="{2DFA7B97-B2AB-48CA-89F2-20EC0A97435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28" name="Text Box 24">
          <a:extLst>
            <a:ext uri="{FF2B5EF4-FFF2-40B4-BE49-F238E27FC236}">
              <a16:creationId xmlns:a16="http://schemas.microsoft.com/office/drawing/2014/main" id="{FA7172F7-C686-4041-AAF5-B88964981F1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29" name="Text Box 25">
          <a:extLst>
            <a:ext uri="{FF2B5EF4-FFF2-40B4-BE49-F238E27FC236}">
              <a16:creationId xmlns:a16="http://schemas.microsoft.com/office/drawing/2014/main" id="{6A74D593-3ACF-41D0-9BA9-B41B6F57BE3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30" name="Text Box 26">
          <a:extLst>
            <a:ext uri="{FF2B5EF4-FFF2-40B4-BE49-F238E27FC236}">
              <a16:creationId xmlns:a16="http://schemas.microsoft.com/office/drawing/2014/main" id="{9F34F3D2-148E-4827-AF59-F03AE203B09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31" name="Text Box 27">
          <a:extLst>
            <a:ext uri="{FF2B5EF4-FFF2-40B4-BE49-F238E27FC236}">
              <a16:creationId xmlns:a16="http://schemas.microsoft.com/office/drawing/2014/main" id="{CF383F6A-5B97-4E68-8488-8C2C1F17C9E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32" name="Text Box 28">
          <a:extLst>
            <a:ext uri="{FF2B5EF4-FFF2-40B4-BE49-F238E27FC236}">
              <a16:creationId xmlns:a16="http://schemas.microsoft.com/office/drawing/2014/main" id="{959FC3DA-8164-4AEF-A56E-16291B94D79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33" name="Text Box 29">
          <a:extLst>
            <a:ext uri="{FF2B5EF4-FFF2-40B4-BE49-F238E27FC236}">
              <a16:creationId xmlns:a16="http://schemas.microsoft.com/office/drawing/2014/main" id="{2B163DF2-2864-492A-A2ED-DD2983E6C4D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34" name="Text Box 14">
          <a:extLst>
            <a:ext uri="{FF2B5EF4-FFF2-40B4-BE49-F238E27FC236}">
              <a16:creationId xmlns:a16="http://schemas.microsoft.com/office/drawing/2014/main" id="{C665B5FF-A3F6-46FB-9CF2-74A0267A76A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35" name="Text Box 15">
          <a:extLst>
            <a:ext uri="{FF2B5EF4-FFF2-40B4-BE49-F238E27FC236}">
              <a16:creationId xmlns:a16="http://schemas.microsoft.com/office/drawing/2014/main" id="{C33F1633-2224-4683-8A6E-07EF8DCA9F8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36" name="Text Box 16">
          <a:extLst>
            <a:ext uri="{FF2B5EF4-FFF2-40B4-BE49-F238E27FC236}">
              <a16:creationId xmlns:a16="http://schemas.microsoft.com/office/drawing/2014/main" id="{45F0EF61-357A-44A9-8379-1045F0062A6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37" name="Text Box 17">
          <a:extLst>
            <a:ext uri="{FF2B5EF4-FFF2-40B4-BE49-F238E27FC236}">
              <a16:creationId xmlns:a16="http://schemas.microsoft.com/office/drawing/2014/main" id="{6455EEA3-5166-4590-A705-61A9D36D423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38" name="Text Box 18">
          <a:extLst>
            <a:ext uri="{FF2B5EF4-FFF2-40B4-BE49-F238E27FC236}">
              <a16:creationId xmlns:a16="http://schemas.microsoft.com/office/drawing/2014/main" id="{8C1F494F-21AF-4121-AA43-E3963675F1C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39" name="Text Box 19">
          <a:extLst>
            <a:ext uri="{FF2B5EF4-FFF2-40B4-BE49-F238E27FC236}">
              <a16:creationId xmlns:a16="http://schemas.microsoft.com/office/drawing/2014/main" id="{76790279-CA9D-453D-882F-25EA6F850EF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40" name="Text Box 20">
          <a:extLst>
            <a:ext uri="{FF2B5EF4-FFF2-40B4-BE49-F238E27FC236}">
              <a16:creationId xmlns:a16="http://schemas.microsoft.com/office/drawing/2014/main" id="{A2F11675-1B87-4F17-9487-F3A77198644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41" name="Text Box 21">
          <a:extLst>
            <a:ext uri="{FF2B5EF4-FFF2-40B4-BE49-F238E27FC236}">
              <a16:creationId xmlns:a16="http://schemas.microsoft.com/office/drawing/2014/main" id="{042FFB7B-F46F-41CC-9B88-C4B6D1F141F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42" name="Text Box 14">
          <a:extLst>
            <a:ext uri="{FF2B5EF4-FFF2-40B4-BE49-F238E27FC236}">
              <a16:creationId xmlns:a16="http://schemas.microsoft.com/office/drawing/2014/main" id="{F08A58C4-3DC9-4BF0-AEA2-853D0669FF3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43" name="Text Box 15">
          <a:extLst>
            <a:ext uri="{FF2B5EF4-FFF2-40B4-BE49-F238E27FC236}">
              <a16:creationId xmlns:a16="http://schemas.microsoft.com/office/drawing/2014/main" id="{2366617B-C1D7-40EE-9787-B4D595B34CD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44" name="Text Box 16">
          <a:extLst>
            <a:ext uri="{FF2B5EF4-FFF2-40B4-BE49-F238E27FC236}">
              <a16:creationId xmlns:a16="http://schemas.microsoft.com/office/drawing/2014/main" id="{C732E1E4-AC53-40A5-B171-D4A9975AD57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45" name="Text Box 17">
          <a:extLst>
            <a:ext uri="{FF2B5EF4-FFF2-40B4-BE49-F238E27FC236}">
              <a16:creationId xmlns:a16="http://schemas.microsoft.com/office/drawing/2014/main" id="{F834903F-841F-42E3-B6F0-CA84B11F95B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46" name="Text Box 18">
          <a:extLst>
            <a:ext uri="{FF2B5EF4-FFF2-40B4-BE49-F238E27FC236}">
              <a16:creationId xmlns:a16="http://schemas.microsoft.com/office/drawing/2014/main" id="{2C392CBF-7B95-4B30-8239-A5B5BC82167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47" name="Text Box 19">
          <a:extLst>
            <a:ext uri="{FF2B5EF4-FFF2-40B4-BE49-F238E27FC236}">
              <a16:creationId xmlns:a16="http://schemas.microsoft.com/office/drawing/2014/main" id="{EDA8DF98-1E60-4C93-8F66-5667C10A701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48" name="Text Box 20">
          <a:extLst>
            <a:ext uri="{FF2B5EF4-FFF2-40B4-BE49-F238E27FC236}">
              <a16:creationId xmlns:a16="http://schemas.microsoft.com/office/drawing/2014/main" id="{F09DC161-B31C-46BB-BDED-C6084CE0275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49" name="Text Box 21">
          <a:extLst>
            <a:ext uri="{FF2B5EF4-FFF2-40B4-BE49-F238E27FC236}">
              <a16:creationId xmlns:a16="http://schemas.microsoft.com/office/drawing/2014/main" id="{147EE060-2B22-4136-8616-A4B30B84987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50" name="Text Box 22">
          <a:extLst>
            <a:ext uri="{FF2B5EF4-FFF2-40B4-BE49-F238E27FC236}">
              <a16:creationId xmlns:a16="http://schemas.microsoft.com/office/drawing/2014/main" id="{406482B1-F1F5-4036-B2D1-8BA230D65DF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51" name="Text Box 23">
          <a:extLst>
            <a:ext uri="{FF2B5EF4-FFF2-40B4-BE49-F238E27FC236}">
              <a16:creationId xmlns:a16="http://schemas.microsoft.com/office/drawing/2014/main" id="{18D2CCC6-BC57-4D96-A49E-B8C5B2D897C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52" name="Text Box 24">
          <a:extLst>
            <a:ext uri="{FF2B5EF4-FFF2-40B4-BE49-F238E27FC236}">
              <a16:creationId xmlns:a16="http://schemas.microsoft.com/office/drawing/2014/main" id="{ACB78569-A9C6-4481-B82C-A8AB4FF670D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53" name="Text Box 25">
          <a:extLst>
            <a:ext uri="{FF2B5EF4-FFF2-40B4-BE49-F238E27FC236}">
              <a16:creationId xmlns:a16="http://schemas.microsoft.com/office/drawing/2014/main" id="{1A66FA86-4374-43DE-84CC-69E052E05FE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54" name="Text Box 26">
          <a:extLst>
            <a:ext uri="{FF2B5EF4-FFF2-40B4-BE49-F238E27FC236}">
              <a16:creationId xmlns:a16="http://schemas.microsoft.com/office/drawing/2014/main" id="{06578FAA-08D7-412C-861F-E84FBB6235C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55" name="Text Box 27">
          <a:extLst>
            <a:ext uri="{FF2B5EF4-FFF2-40B4-BE49-F238E27FC236}">
              <a16:creationId xmlns:a16="http://schemas.microsoft.com/office/drawing/2014/main" id="{C7853FBF-A14A-4D89-8162-3594151193F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56" name="Text Box 28">
          <a:extLst>
            <a:ext uri="{FF2B5EF4-FFF2-40B4-BE49-F238E27FC236}">
              <a16:creationId xmlns:a16="http://schemas.microsoft.com/office/drawing/2014/main" id="{E64FD069-2E25-4A1B-816E-0A166F3AAFD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57" name="Text Box 29">
          <a:extLst>
            <a:ext uri="{FF2B5EF4-FFF2-40B4-BE49-F238E27FC236}">
              <a16:creationId xmlns:a16="http://schemas.microsoft.com/office/drawing/2014/main" id="{3E8A26FE-E858-4260-8E35-8328FC8B3D3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58" name="Text Box 14">
          <a:extLst>
            <a:ext uri="{FF2B5EF4-FFF2-40B4-BE49-F238E27FC236}">
              <a16:creationId xmlns:a16="http://schemas.microsoft.com/office/drawing/2014/main" id="{C83290D2-DEAE-41F3-8196-712069C4282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59" name="Text Box 15">
          <a:extLst>
            <a:ext uri="{FF2B5EF4-FFF2-40B4-BE49-F238E27FC236}">
              <a16:creationId xmlns:a16="http://schemas.microsoft.com/office/drawing/2014/main" id="{86CBC042-6A9D-450C-A475-E0678393A65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60" name="Text Box 16">
          <a:extLst>
            <a:ext uri="{FF2B5EF4-FFF2-40B4-BE49-F238E27FC236}">
              <a16:creationId xmlns:a16="http://schemas.microsoft.com/office/drawing/2014/main" id="{95A4CCBE-53EE-4F14-B669-3B9863B79BA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61" name="Text Box 17">
          <a:extLst>
            <a:ext uri="{FF2B5EF4-FFF2-40B4-BE49-F238E27FC236}">
              <a16:creationId xmlns:a16="http://schemas.microsoft.com/office/drawing/2014/main" id="{15C08B58-8817-4C9F-9D57-E04112B2DF4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62" name="Text Box 18">
          <a:extLst>
            <a:ext uri="{FF2B5EF4-FFF2-40B4-BE49-F238E27FC236}">
              <a16:creationId xmlns:a16="http://schemas.microsoft.com/office/drawing/2014/main" id="{A83B152B-6B36-43FB-BA96-5DD1B74E66D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63" name="Text Box 19">
          <a:extLst>
            <a:ext uri="{FF2B5EF4-FFF2-40B4-BE49-F238E27FC236}">
              <a16:creationId xmlns:a16="http://schemas.microsoft.com/office/drawing/2014/main" id="{4E1A863C-AF47-43CD-92F4-591DCAA9D19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64" name="Text Box 20">
          <a:extLst>
            <a:ext uri="{FF2B5EF4-FFF2-40B4-BE49-F238E27FC236}">
              <a16:creationId xmlns:a16="http://schemas.microsoft.com/office/drawing/2014/main" id="{D6BB3FD4-BA3D-47C3-BF08-430335F31BA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65" name="Text Box 21">
          <a:extLst>
            <a:ext uri="{FF2B5EF4-FFF2-40B4-BE49-F238E27FC236}">
              <a16:creationId xmlns:a16="http://schemas.microsoft.com/office/drawing/2014/main" id="{06F39F7E-DF73-4E2A-B64B-9811524AC87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66" name="Text Box 14">
          <a:extLst>
            <a:ext uri="{FF2B5EF4-FFF2-40B4-BE49-F238E27FC236}">
              <a16:creationId xmlns:a16="http://schemas.microsoft.com/office/drawing/2014/main" id="{68E0D516-91BA-42E8-B2C6-B4866FC8DD9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67" name="Text Box 15">
          <a:extLst>
            <a:ext uri="{FF2B5EF4-FFF2-40B4-BE49-F238E27FC236}">
              <a16:creationId xmlns:a16="http://schemas.microsoft.com/office/drawing/2014/main" id="{40000209-74E0-4B34-9A42-0704F54F61F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68" name="Text Box 16">
          <a:extLst>
            <a:ext uri="{FF2B5EF4-FFF2-40B4-BE49-F238E27FC236}">
              <a16:creationId xmlns:a16="http://schemas.microsoft.com/office/drawing/2014/main" id="{4E7F0EB0-59B2-4986-B76E-769D744848E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69" name="Text Box 17">
          <a:extLst>
            <a:ext uri="{FF2B5EF4-FFF2-40B4-BE49-F238E27FC236}">
              <a16:creationId xmlns:a16="http://schemas.microsoft.com/office/drawing/2014/main" id="{A3719B30-E46B-4B13-A7A9-BC84A05088F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70" name="Text Box 18">
          <a:extLst>
            <a:ext uri="{FF2B5EF4-FFF2-40B4-BE49-F238E27FC236}">
              <a16:creationId xmlns:a16="http://schemas.microsoft.com/office/drawing/2014/main" id="{122F5F7B-C272-4EEE-8526-2839309F5C6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71" name="Text Box 19">
          <a:extLst>
            <a:ext uri="{FF2B5EF4-FFF2-40B4-BE49-F238E27FC236}">
              <a16:creationId xmlns:a16="http://schemas.microsoft.com/office/drawing/2014/main" id="{6B4865CF-0AEF-432D-A459-82D249550BB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72" name="Text Box 20">
          <a:extLst>
            <a:ext uri="{FF2B5EF4-FFF2-40B4-BE49-F238E27FC236}">
              <a16:creationId xmlns:a16="http://schemas.microsoft.com/office/drawing/2014/main" id="{22D714D1-9679-452A-A1DB-E358687EF8B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73" name="Text Box 21">
          <a:extLst>
            <a:ext uri="{FF2B5EF4-FFF2-40B4-BE49-F238E27FC236}">
              <a16:creationId xmlns:a16="http://schemas.microsoft.com/office/drawing/2014/main" id="{1EE831B5-E9CC-4C2A-ADFD-F0E73E37D69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74" name="Text Box 22">
          <a:extLst>
            <a:ext uri="{FF2B5EF4-FFF2-40B4-BE49-F238E27FC236}">
              <a16:creationId xmlns:a16="http://schemas.microsoft.com/office/drawing/2014/main" id="{4D16271C-593C-497B-8260-F573A8393EF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75" name="Text Box 23">
          <a:extLst>
            <a:ext uri="{FF2B5EF4-FFF2-40B4-BE49-F238E27FC236}">
              <a16:creationId xmlns:a16="http://schemas.microsoft.com/office/drawing/2014/main" id="{F906680A-B8EA-4C85-8F0A-D0472C3BF4C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76" name="Text Box 24">
          <a:extLst>
            <a:ext uri="{FF2B5EF4-FFF2-40B4-BE49-F238E27FC236}">
              <a16:creationId xmlns:a16="http://schemas.microsoft.com/office/drawing/2014/main" id="{D748371D-C780-4208-82BB-9BA4A927818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77" name="Text Box 25">
          <a:extLst>
            <a:ext uri="{FF2B5EF4-FFF2-40B4-BE49-F238E27FC236}">
              <a16:creationId xmlns:a16="http://schemas.microsoft.com/office/drawing/2014/main" id="{3989E098-2C58-41D4-A20D-C3357518F1E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78" name="Text Box 26">
          <a:extLst>
            <a:ext uri="{FF2B5EF4-FFF2-40B4-BE49-F238E27FC236}">
              <a16:creationId xmlns:a16="http://schemas.microsoft.com/office/drawing/2014/main" id="{28C208ED-0424-4362-A8A9-B2F3E8D6B84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79" name="Text Box 27">
          <a:extLst>
            <a:ext uri="{FF2B5EF4-FFF2-40B4-BE49-F238E27FC236}">
              <a16:creationId xmlns:a16="http://schemas.microsoft.com/office/drawing/2014/main" id="{CC0FF9FC-1D9D-4D81-98C9-CD26BC77DF4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80" name="Text Box 28">
          <a:extLst>
            <a:ext uri="{FF2B5EF4-FFF2-40B4-BE49-F238E27FC236}">
              <a16:creationId xmlns:a16="http://schemas.microsoft.com/office/drawing/2014/main" id="{9A13717C-E1FA-4A2F-8179-02A58B74812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81" name="Text Box 29">
          <a:extLst>
            <a:ext uri="{FF2B5EF4-FFF2-40B4-BE49-F238E27FC236}">
              <a16:creationId xmlns:a16="http://schemas.microsoft.com/office/drawing/2014/main" id="{9D8F2576-7DED-4217-812A-8CF08BC1142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82" name="Text Box 14">
          <a:extLst>
            <a:ext uri="{FF2B5EF4-FFF2-40B4-BE49-F238E27FC236}">
              <a16:creationId xmlns:a16="http://schemas.microsoft.com/office/drawing/2014/main" id="{32CCF3D0-9CF0-4506-A18A-68AAB34E9A7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83" name="Text Box 15">
          <a:extLst>
            <a:ext uri="{FF2B5EF4-FFF2-40B4-BE49-F238E27FC236}">
              <a16:creationId xmlns:a16="http://schemas.microsoft.com/office/drawing/2014/main" id="{1D614E9B-7535-449D-AB5F-2F3723A7A66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84" name="Text Box 16">
          <a:extLst>
            <a:ext uri="{FF2B5EF4-FFF2-40B4-BE49-F238E27FC236}">
              <a16:creationId xmlns:a16="http://schemas.microsoft.com/office/drawing/2014/main" id="{5B258462-50B9-4875-B0E9-33F846EC5BB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85" name="Text Box 17">
          <a:extLst>
            <a:ext uri="{FF2B5EF4-FFF2-40B4-BE49-F238E27FC236}">
              <a16:creationId xmlns:a16="http://schemas.microsoft.com/office/drawing/2014/main" id="{BE8734B9-B34B-4D28-91F5-D71AC119647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86" name="Text Box 18">
          <a:extLst>
            <a:ext uri="{FF2B5EF4-FFF2-40B4-BE49-F238E27FC236}">
              <a16:creationId xmlns:a16="http://schemas.microsoft.com/office/drawing/2014/main" id="{66320434-B50C-487D-81EB-ECF9DE3B3B6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87" name="Text Box 19">
          <a:extLst>
            <a:ext uri="{FF2B5EF4-FFF2-40B4-BE49-F238E27FC236}">
              <a16:creationId xmlns:a16="http://schemas.microsoft.com/office/drawing/2014/main" id="{DB8C29D6-91BE-4FB3-A5D0-AE7854BB77A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88" name="Text Box 20">
          <a:extLst>
            <a:ext uri="{FF2B5EF4-FFF2-40B4-BE49-F238E27FC236}">
              <a16:creationId xmlns:a16="http://schemas.microsoft.com/office/drawing/2014/main" id="{B6DBFA14-52E6-4BF9-A800-5F500761EFB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89" name="Text Box 21">
          <a:extLst>
            <a:ext uri="{FF2B5EF4-FFF2-40B4-BE49-F238E27FC236}">
              <a16:creationId xmlns:a16="http://schemas.microsoft.com/office/drawing/2014/main" id="{EB95BA78-76D4-4E5E-8F48-3CC92696490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90" name="Text Box 14">
          <a:extLst>
            <a:ext uri="{FF2B5EF4-FFF2-40B4-BE49-F238E27FC236}">
              <a16:creationId xmlns:a16="http://schemas.microsoft.com/office/drawing/2014/main" id="{813CD80E-32F4-428B-B6FC-C9052C3206D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91" name="Text Box 15">
          <a:extLst>
            <a:ext uri="{FF2B5EF4-FFF2-40B4-BE49-F238E27FC236}">
              <a16:creationId xmlns:a16="http://schemas.microsoft.com/office/drawing/2014/main" id="{C1D3FDE6-0522-479C-A97D-62C3ECCAD71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92" name="Text Box 16">
          <a:extLst>
            <a:ext uri="{FF2B5EF4-FFF2-40B4-BE49-F238E27FC236}">
              <a16:creationId xmlns:a16="http://schemas.microsoft.com/office/drawing/2014/main" id="{30AFF715-A5CB-421D-BDE5-C8CFD1AFE15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93" name="Text Box 17">
          <a:extLst>
            <a:ext uri="{FF2B5EF4-FFF2-40B4-BE49-F238E27FC236}">
              <a16:creationId xmlns:a16="http://schemas.microsoft.com/office/drawing/2014/main" id="{491D7955-35FB-49AE-AA34-091BA067990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94" name="Text Box 18">
          <a:extLst>
            <a:ext uri="{FF2B5EF4-FFF2-40B4-BE49-F238E27FC236}">
              <a16:creationId xmlns:a16="http://schemas.microsoft.com/office/drawing/2014/main" id="{8E94778B-F523-4CB4-B2E9-3248B618FCF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95" name="Text Box 19">
          <a:extLst>
            <a:ext uri="{FF2B5EF4-FFF2-40B4-BE49-F238E27FC236}">
              <a16:creationId xmlns:a16="http://schemas.microsoft.com/office/drawing/2014/main" id="{F4D5D6F4-F562-47F8-93B5-192A5185682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96" name="Text Box 20">
          <a:extLst>
            <a:ext uri="{FF2B5EF4-FFF2-40B4-BE49-F238E27FC236}">
              <a16:creationId xmlns:a16="http://schemas.microsoft.com/office/drawing/2014/main" id="{EC92493B-4A41-4615-9B76-2BE778BD1A3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97" name="Text Box 21">
          <a:extLst>
            <a:ext uri="{FF2B5EF4-FFF2-40B4-BE49-F238E27FC236}">
              <a16:creationId xmlns:a16="http://schemas.microsoft.com/office/drawing/2014/main" id="{B65DF505-AC1C-42AF-B28F-E607049FD34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98" name="Text Box 22">
          <a:extLst>
            <a:ext uri="{FF2B5EF4-FFF2-40B4-BE49-F238E27FC236}">
              <a16:creationId xmlns:a16="http://schemas.microsoft.com/office/drawing/2014/main" id="{5BEDE210-1350-443B-9BCE-4A70D2D3C08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099" name="Text Box 23">
          <a:extLst>
            <a:ext uri="{FF2B5EF4-FFF2-40B4-BE49-F238E27FC236}">
              <a16:creationId xmlns:a16="http://schemas.microsoft.com/office/drawing/2014/main" id="{AEE11F10-8CD2-4FF3-A2C1-924C3E2C4C5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00" name="Text Box 24">
          <a:extLst>
            <a:ext uri="{FF2B5EF4-FFF2-40B4-BE49-F238E27FC236}">
              <a16:creationId xmlns:a16="http://schemas.microsoft.com/office/drawing/2014/main" id="{2A45775B-A67C-4D80-9898-37F0E6E76BC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01" name="Text Box 25">
          <a:extLst>
            <a:ext uri="{FF2B5EF4-FFF2-40B4-BE49-F238E27FC236}">
              <a16:creationId xmlns:a16="http://schemas.microsoft.com/office/drawing/2014/main" id="{C8ABF11A-BE9D-4544-87B2-490A820E238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02" name="Text Box 26">
          <a:extLst>
            <a:ext uri="{FF2B5EF4-FFF2-40B4-BE49-F238E27FC236}">
              <a16:creationId xmlns:a16="http://schemas.microsoft.com/office/drawing/2014/main" id="{2175A5E3-FD45-45E3-8FD6-CFC71A57B01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03" name="Text Box 27">
          <a:extLst>
            <a:ext uri="{FF2B5EF4-FFF2-40B4-BE49-F238E27FC236}">
              <a16:creationId xmlns:a16="http://schemas.microsoft.com/office/drawing/2014/main" id="{19BCAA2A-224A-435A-8283-F1A71160AA6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04" name="Text Box 28">
          <a:extLst>
            <a:ext uri="{FF2B5EF4-FFF2-40B4-BE49-F238E27FC236}">
              <a16:creationId xmlns:a16="http://schemas.microsoft.com/office/drawing/2014/main" id="{AA6C0238-CE60-41EB-9EEC-F13F6EFF36F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05" name="Text Box 29">
          <a:extLst>
            <a:ext uri="{FF2B5EF4-FFF2-40B4-BE49-F238E27FC236}">
              <a16:creationId xmlns:a16="http://schemas.microsoft.com/office/drawing/2014/main" id="{12DFC527-2994-47DE-BB51-E8927B4AFC3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06" name="Text Box 14">
          <a:extLst>
            <a:ext uri="{FF2B5EF4-FFF2-40B4-BE49-F238E27FC236}">
              <a16:creationId xmlns:a16="http://schemas.microsoft.com/office/drawing/2014/main" id="{2F23C9CE-AA28-4290-9BDC-CB974463474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07" name="Text Box 15">
          <a:extLst>
            <a:ext uri="{FF2B5EF4-FFF2-40B4-BE49-F238E27FC236}">
              <a16:creationId xmlns:a16="http://schemas.microsoft.com/office/drawing/2014/main" id="{D9780385-94E9-4FB4-8714-8FD5D506EF2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08" name="Text Box 16">
          <a:extLst>
            <a:ext uri="{FF2B5EF4-FFF2-40B4-BE49-F238E27FC236}">
              <a16:creationId xmlns:a16="http://schemas.microsoft.com/office/drawing/2014/main" id="{4A05A7AA-47AB-45F5-B81A-E8CEF8E9C5E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09" name="Text Box 17">
          <a:extLst>
            <a:ext uri="{FF2B5EF4-FFF2-40B4-BE49-F238E27FC236}">
              <a16:creationId xmlns:a16="http://schemas.microsoft.com/office/drawing/2014/main" id="{FD44224D-810D-4B62-B041-478E5684C0A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10" name="Text Box 18">
          <a:extLst>
            <a:ext uri="{FF2B5EF4-FFF2-40B4-BE49-F238E27FC236}">
              <a16:creationId xmlns:a16="http://schemas.microsoft.com/office/drawing/2014/main" id="{45BD3412-FA41-46AA-96C5-E1FD516C344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11" name="Text Box 19">
          <a:extLst>
            <a:ext uri="{FF2B5EF4-FFF2-40B4-BE49-F238E27FC236}">
              <a16:creationId xmlns:a16="http://schemas.microsoft.com/office/drawing/2014/main" id="{24C44D79-C0E9-4636-8FC2-9E9B40E5DCE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12" name="Text Box 20">
          <a:extLst>
            <a:ext uri="{FF2B5EF4-FFF2-40B4-BE49-F238E27FC236}">
              <a16:creationId xmlns:a16="http://schemas.microsoft.com/office/drawing/2014/main" id="{A14045DA-A210-44EA-977C-FABFB9415C7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13" name="Text Box 21">
          <a:extLst>
            <a:ext uri="{FF2B5EF4-FFF2-40B4-BE49-F238E27FC236}">
              <a16:creationId xmlns:a16="http://schemas.microsoft.com/office/drawing/2014/main" id="{FE771D68-A41E-45EA-A1AF-06CE923B6B1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14" name="Text Box 14">
          <a:extLst>
            <a:ext uri="{FF2B5EF4-FFF2-40B4-BE49-F238E27FC236}">
              <a16:creationId xmlns:a16="http://schemas.microsoft.com/office/drawing/2014/main" id="{F4B81B34-B09D-4E51-87B8-F9212D1D201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15" name="Text Box 15">
          <a:extLst>
            <a:ext uri="{FF2B5EF4-FFF2-40B4-BE49-F238E27FC236}">
              <a16:creationId xmlns:a16="http://schemas.microsoft.com/office/drawing/2014/main" id="{38D1DBC5-9CE5-4E04-8214-8D78C732C5C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16" name="Text Box 16">
          <a:extLst>
            <a:ext uri="{FF2B5EF4-FFF2-40B4-BE49-F238E27FC236}">
              <a16:creationId xmlns:a16="http://schemas.microsoft.com/office/drawing/2014/main" id="{8CCBB82B-487E-40F4-9481-3E13F246FB9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17" name="Text Box 17">
          <a:extLst>
            <a:ext uri="{FF2B5EF4-FFF2-40B4-BE49-F238E27FC236}">
              <a16:creationId xmlns:a16="http://schemas.microsoft.com/office/drawing/2014/main" id="{8F1FD27D-8887-4EB9-8D6E-AB868F44ED2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18" name="Text Box 18">
          <a:extLst>
            <a:ext uri="{FF2B5EF4-FFF2-40B4-BE49-F238E27FC236}">
              <a16:creationId xmlns:a16="http://schemas.microsoft.com/office/drawing/2014/main" id="{E2538D90-026C-4D26-B688-52CBD72DA15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19" name="Text Box 19">
          <a:extLst>
            <a:ext uri="{FF2B5EF4-FFF2-40B4-BE49-F238E27FC236}">
              <a16:creationId xmlns:a16="http://schemas.microsoft.com/office/drawing/2014/main" id="{23E4FB4A-B74A-4243-BDC1-7B013B4A1E1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20" name="Text Box 20">
          <a:extLst>
            <a:ext uri="{FF2B5EF4-FFF2-40B4-BE49-F238E27FC236}">
              <a16:creationId xmlns:a16="http://schemas.microsoft.com/office/drawing/2014/main" id="{281ACC33-6862-46A6-A8A3-A313A9C7FCE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21" name="Text Box 21">
          <a:extLst>
            <a:ext uri="{FF2B5EF4-FFF2-40B4-BE49-F238E27FC236}">
              <a16:creationId xmlns:a16="http://schemas.microsoft.com/office/drawing/2014/main" id="{860C60D8-18FA-40C9-B8F8-16A086805A6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22" name="Text Box 22">
          <a:extLst>
            <a:ext uri="{FF2B5EF4-FFF2-40B4-BE49-F238E27FC236}">
              <a16:creationId xmlns:a16="http://schemas.microsoft.com/office/drawing/2014/main" id="{4388E55B-E6BE-4CBF-BACD-9F6A9B8352C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23" name="Text Box 23">
          <a:extLst>
            <a:ext uri="{FF2B5EF4-FFF2-40B4-BE49-F238E27FC236}">
              <a16:creationId xmlns:a16="http://schemas.microsoft.com/office/drawing/2014/main" id="{85BC308B-356C-4739-8743-650C04E1B0A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24" name="Text Box 24">
          <a:extLst>
            <a:ext uri="{FF2B5EF4-FFF2-40B4-BE49-F238E27FC236}">
              <a16:creationId xmlns:a16="http://schemas.microsoft.com/office/drawing/2014/main" id="{B6570C40-5ADA-463F-A815-61DC22B79D2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25" name="Text Box 25">
          <a:extLst>
            <a:ext uri="{FF2B5EF4-FFF2-40B4-BE49-F238E27FC236}">
              <a16:creationId xmlns:a16="http://schemas.microsoft.com/office/drawing/2014/main" id="{9E88108D-1359-493F-9D93-F9176AAEAA1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26" name="Text Box 26">
          <a:extLst>
            <a:ext uri="{FF2B5EF4-FFF2-40B4-BE49-F238E27FC236}">
              <a16:creationId xmlns:a16="http://schemas.microsoft.com/office/drawing/2014/main" id="{100B2DB1-3116-439D-8B53-BC691C21718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27" name="Text Box 27">
          <a:extLst>
            <a:ext uri="{FF2B5EF4-FFF2-40B4-BE49-F238E27FC236}">
              <a16:creationId xmlns:a16="http://schemas.microsoft.com/office/drawing/2014/main" id="{A9159B7E-B749-4C3C-971B-AA8831A3C1B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28" name="Text Box 28">
          <a:extLst>
            <a:ext uri="{FF2B5EF4-FFF2-40B4-BE49-F238E27FC236}">
              <a16:creationId xmlns:a16="http://schemas.microsoft.com/office/drawing/2014/main" id="{EF174EEA-3046-47D9-9FA5-14B5A4B6EFF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29" name="Text Box 29">
          <a:extLst>
            <a:ext uri="{FF2B5EF4-FFF2-40B4-BE49-F238E27FC236}">
              <a16:creationId xmlns:a16="http://schemas.microsoft.com/office/drawing/2014/main" id="{31702B89-EAF5-4EF9-A457-5D10B12EEFA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30" name="Text Box 14">
          <a:extLst>
            <a:ext uri="{FF2B5EF4-FFF2-40B4-BE49-F238E27FC236}">
              <a16:creationId xmlns:a16="http://schemas.microsoft.com/office/drawing/2014/main" id="{716F5A56-0F8C-4349-9524-079DB23EE81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31" name="Text Box 15">
          <a:extLst>
            <a:ext uri="{FF2B5EF4-FFF2-40B4-BE49-F238E27FC236}">
              <a16:creationId xmlns:a16="http://schemas.microsoft.com/office/drawing/2014/main" id="{B7C0A312-23C8-4193-B4F8-F1CE77B6262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32" name="Text Box 16">
          <a:extLst>
            <a:ext uri="{FF2B5EF4-FFF2-40B4-BE49-F238E27FC236}">
              <a16:creationId xmlns:a16="http://schemas.microsoft.com/office/drawing/2014/main" id="{F9D6D7AA-2F6F-4FCD-B814-954300641E9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33" name="Text Box 17">
          <a:extLst>
            <a:ext uri="{FF2B5EF4-FFF2-40B4-BE49-F238E27FC236}">
              <a16:creationId xmlns:a16="http://schemas.microsoft.com/office/drawing/2014/main" id="{F46DE8CB-D890-4679-80A7-7D27AD9656B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34" name="Text Box 18">
          <a:extLst>
            <a:ext uri="{FF2B5EF4-FFF2-40B4-BE49-F238E27FC236}">
              <a16:creationId xmlns:a16="http://schemas.microsoft.com/office/drawing/2014/main" id="{5865C89A-1151-4D74-A260-A3011E88B93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35" name="Text Box 19">
          <a:extLst>
            <a:ext uri="{FF2B5EF4-FFF2-40B4-BE49-F238E27FC236}">
              <a16:creationId xmlns:a16="http://schemas.microsoft.com/office/drawing/2014/main" id="{CEB6111B-0088-46C9-85D3-754DF5ADC54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36" name="Text Box 20">
          <a:extLst>
            <a:ext uri="{FF2B5EF4-FFF2-40B4-BE49-F238E27FC236}">
              <a16:creationId xmlns:a16="http://schemas.microsoft.com/office/drawing/2014/main" id="{CF853834-7517-4D7C-B0BC-EE195A87C57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37" name="Text Box 21">
          <a:extLst>
            <a:ext uri="{FF2B5EF4-FFF2-40B4-BE49-F238E27FC236}">
              <a16:creationId xmlns:a16="http://schemas.microsoft.com/office/drawing/2014/main" id="{3FE72BBE-86F1-4052-AF32-929F447FD07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38" name="Text Box 14">
          <a:extLst>
            <a:ext uri="{FF2B5EF4-FFF2-40B4-BE49-F238E27FC236}">
              <a16:creationId xmlns:a16="http://schemas.microsoft.com/office/drawing/2014/main" id="{26D2511C-6CE8-427A-8C5E-478F0BE2A78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39" name="Text Box 15">
          <a:extLst>
            <a:ext uri="{FF2B5EF4-FFF2-40B4-BE49-F238E27FC236}">
              <a16:creationId xmlns:a16="http://schemas.microsoft.com/office/drawing/2014/main" id="{1CB7599C-64FC-4F00-B302-34B0FF5B803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40" name="Text Box 16">
          <a:extLst>
            <a:ext uri="{FF2B5EF4-FFF2-40B4-BE49-F238E27FC236}">
              <a16:creationId xmlns:a16="http://schemas.microsoft.com/office/drawing/2014/main" id="{C934E770-7DF7-4792-841A-F2167792607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41" name="Text Box 17">
          <a:extLst>
            <a:ext uri="{FF2B5EF4-FFF2-40B4-BE49-F238E27FC236}">
              <a16:creationId xmlns:a16="http://schemas.microsoft.com/office/drawing/2014/main" id="{C0A98ED7-3958-427F-B9A1-725BFE164F8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42" name="Text Box 18">
          <a:extLst>
            <a:ext uri="{FF2B5EF4-FFF2-40B4-BE49-F238E27FC236}">
              <a16:creationId xmlns:a16="http://schemas.microsoft.com/office/drawing/2014/main" id="{D944CDA8-DDFF-4165-88B7-187A93DB7BA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43" name="Text Box 19">
          <a:extLst>
            <a:ext uri="{FF2B5EF4-FFF2-40B4-BE49-F238E27FC236}">
              <a16:creationId xmlns:a16="http://schemas.microsoft.com/office/drawing/2014/main" id="{2488CE6A-5437-418C-884A-DDCB051EC4B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44" name="Text Box 20">
          <a:extLst>
            <a:ext uri="{FF2B5EF4-FFF2-40B4-BE49-F238E27FC236}">
              <a16:creationId xmlns:a16="http://schemas.microsoft.com/office/drawing/2014/main" id="{A9E4655F-7524-49EB-BBC5-68DE9D0ECAE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45" name="Text Box 21">
          <a:extLst>
            <a:ext uri="{FF2B5EF4-FFF2-40B4-BE49-F238E27FC236}">
              <a16:creationId xmlns:a16="http://schemas.microsoft.com/office/drawing/2014/main" id="{F95D71E8-653E-45DC-8DB6-010B7FD5F8D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46" name="Text Box 22">
          <a:extLst>
            <a:ext uri="{FF2B5EF4-FFF2-40B4-BE49-F238E27FC236}">
              <a16:creationId xmlns:a16="http://schemas.microsoft.com/office/drawing/2014/main" id="{B36EF174-0F15-4274-AD12-C1F5FCC0C3E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47" name="Text Box 23">
          <a:extLst>
            <a:ext uri="{FF2B5EF4-FFF2-40B4-BE49-F238E27FC236}">
              <a16:creationId xmlns:a16="http://schemas.microsoft.com/office/drawing/2014/main" id="{EE5D1DE2-6261-47DD-8C43-A410C5AC1AD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48" name="Text Box 24">
          <a:extLst>
            <a:ext uri="{FF2B5EF4-FFF2-40B4-BE49-F238E27FC236}">
              <a16:creationId xmlns:a16="http://schemas.microsoft.com/office/drawing/2014/main" id="{F86B1311-C970-413A-AC92-5B917094430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49" name="Text Box 25">
          <a:extLst>
            <a:ext uri="{FF2B5EF4-FFF2-40B4-BE49-F238E27FC236}">
              <a16:creationId xmlns:a16="http://schemas.microsoft.com/office/drawing/2014/main" id="{7B182F3C-1692-4A3E-8B43-E8C2AC95419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50" name="Text Box 26">
          <a:extLst>
            <a:ext uri="{FF2B5EF4-FFF2-40B4-BE49-F238E27FC236}">
              <a16:creationId xmlns:a16="http://schemas.microsoft.com/office/drawing/2014/main" id="{AA12CAC6-BED6-4E82-A588-FDCE3BAF563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51" name="Text Box 27">
          <a:extLst>
            <a:ext uri="{FF2B5EF4-FFF2-40B4-BE49-F238E27FC236}">
              <a16:creationId xmlns:a16="http://schemas.microsoft.com/office/drawing/2014/main" id="{8044F5D3-2402-4593-A3FA-2C5C9246B82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52" name="Text Box 28">
          <a:extLst>
            <a:ext uri="{FF2B5EF4-FFF2-40B4-BE49-F238E27FC236}">
              <a16:creationId xmlns:a16="http://schemas.microsoft.com/office/drawing/2014/main" id="{94E5FE70-7460-48D6-9715-EF4C0D76CB1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53" name="Text Box 29">
          <a:extLst>
            <a:ext uri="{FF2B5EF4-FFF2-40B4-BE49-F238E27FC236}">
              <a16:creationId xmlns:a16="http://schemas.microsoft.com/office/drawing/2014/main" id="{DBF3B382-D006-4D76-8378-8F7AEE43B09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54" name="Text Box 14">
          <a:extLst>
            <a:ext uri="{FF2B5EF4-FFF2-40B4-BE49-F238E27FC236}">
              <a16:creationId xmlns:a16="http://schemas.microsoft.com/office/drawing/2014/main" id="{82EB9C8B-A8F3-44AB-BEEF-E3624A0FA40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55" name="Text Box 15">
          <a:extLst>
            <a:ext uri="{FF2B5EF4-FFF2-40B4-BE49-F238E27FC236}">
              <a16:creationId xmlns:a16="http://schemas.microsoft.com/office/drawing/2014/main" id="{922ACC37-5829-4696-9036-90895007CD8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56" name="Text Box 16">
          <a:extLst>
            <a:ext uri="{FF2B5EF4-FFF2-40B4-BE49-F238E27FC236}">
              <a16:creationId xmlns:a16="http://schemas.microsoft.com/office/drawing/2014/main" id="{363C3A2F-C515-446A-A666-BA0D3663903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57" name="Text Box 17">
          <a:extLst>
            <a:ext uri="{FF2B5EF4-FFF2-40B4-BE49-F238E27FC236}">
              <a16:creationId xmlns:a16="http://schemas.microsoft.com/office/drawing/2014/main" id="{E2786C3E-4C18-45F9-8518-FDFB79E3128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58" name="Text Box 18">
          <a:extLst>
            <a:ext uri="{FF2B5EF4-FFF2-40B4-BE49-F238E27FC236}">
              <a16:creationId xmlns:a16="http://schemas.microsoft.com/office/drawing/2014/main" id="{1349AC07-7C11-4AB3-A81E-8B0AF2340F9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59" name="Text Box 19">
          <a:extLst>
            <a:ext uri="{FF2B5EF4-FFF2-40B4-BE49-F238E27FC236}">
              <a16:creationId xmlns:a16="http://schemas.microsoft.com/office/drawing/2014/main" id="{29A30EEA-0FAC-4255-9978-AE575EA86D3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60" name="Text Box 20">
          <a:extLst>
            <a:ext uri="{FF2B5EF4-FFF2-40B4-BE49-F238E27FC236}">
              <a16:creationId xmlns:a16="http://schemas.microsoft.com/office/drawing/2014/main" id="{222ACDB7-35ED-4518-8D7B-D142E58F713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61" name="Text Box 21">
          <a:extLst>
            <a:ext uri="{FF2B5EF4-FFF2-40B4-BE49-F238E27FC236}">
              <a16:creationId xmlns:a16="http://schemas.microsoft.com/office/drawing/2014/main" id="{C83A2D01-4B9D-423A-8C3D-A181E88931D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62" name="Text Box 14">
          <a:extLst>
            <a:ext uri="{FF2B5EF4-FFF2-40B4-BE49-F238E27FC236}">
              <a16:creationId xmlns:a16="http://schemas.microsoft.com/office/drawing/2014/main" id="{C6391461-1F5C-4385-8F21-B8DE538E843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63" name="Text Box 15">
          <a:extLst>
            <a:ext uri="{FF2B5EF4-FFF2-40B4-BE49-F238E27FC236}">
              <a16:creationId xmlns:a16="http://schemas.microsoft.com/office/drawing/2014/main" id="{22405DBB-8599-48DD-82E6-4F1A8E6DE04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64" name="Text Box 16">
          <a:extLst>
            <a:ext uri="{FF2B5EF4-FFF2-40B4-BE49-F238E27FC236}">
              <a16:creationId xmlns:a16="http://schemas.microsoft.com/office/drawing/2014/main" id="{CB29F1DE-D03F-4C74-8EBA-6DD13C85396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65" name="Text Box 17">
          <a:extLst>
            <a:ext uri="{FF2B5EF4-FFF2-40B4-BE49-F238E27FC236}">
              <a16:creationId xmlns:a16="http://schemas.microsoft.com/office/drawing/2014/main" id="{6DB23257-8E7E-494C-9913-DDABB6F2427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66" name="Text Box 18">
          <a:extLst>
            <a:ext uri="{FF2B5EF4-FFF2-40B4-BE49-F238E27FC236}">
              <a16:creationId xmlns:a16="http://schemas.microsoft.com/office/drawing/2014/main" id="{C6D0265F-BB26-47E0-BC8C-21DE98D7233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67" name="Text Box 19">
          <a:extLst>
            <a:ext uri="{FF2B5EF4-FFF2-40B4-BE49-F238E27FC236}">
              <a16:creationId xmlns:a16="http://schemas.microsoft.com/office/drawing/2014/main" id="{0FC8A02C-C33A-4414-8739-016D9AE9812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68" name="Text Box 20">
          <a:extLst>
            <a:ext uri="{FF2B5EF4-FFF2-40B4-BE49-F238E27FC236}">
              <a16:creationId xmlns:a16="http://schemas.microsoft.com/office/drawing/2014/main" id="{413E6D81-A8D6-4F07-B8D2-E2B389A20F9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69" name="Text Box 21">
          <a:extLst>
            <a:ext uri="{FF2B5EF4-FFF2-40B4-BE49-F238E27FC236}">
              <a16:creationId xmlns:a16="http://schemas.microsoft.com/office/drawing/2014/main" id="{61BA20F5-AF61-47A9-A92E-31114615A80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70" name="Text Box 22">
          <a:extLst>
            <a:ext uri="{FF2B5EF4-FFF2-40B4-BE49-F238E27FC236}">
              <a16:creationId xmlns:a16="http://schemas.microsoft.com/office/drawing/2014/main" id="{AEC7D2DD-7B8E-4680-859E-66D236AA8D8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71" name="Text Box 23">
          <a:extLst>
            <a:ext uri="{FF2B5EF4-FFF2-40B4-BE49-F238E27FC236}">
              <a16:creationId xmlns:a16="http://schemas.microsoft.com/office/drawing/2014/main" id="{E9B04A90-DAC3-4D75-B526-CFE5806F429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72" name="Text Box 24">
          <a:extLst>
            <a:ext uri="{FF2B5EF4-FFF2-40B4-BE49-F238E27FC236}">
              <a16:creationId xmlns:a16="http://schemas.microsoft.com/office/drawing/2014/main" id="{68BDB11A-4838-48B8-822F-B892A098833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73" name="Text Box 25">
          <a:extLst>
            <a:ext uri="{FF2B5EF4-FFF2-40B4-BE49-F238E27FC236}">
              <a16:creationId xmlns:a16="http://schemas.microsoft.com/office/drawing/2014/main" id="{295D91B0-BA1B-4A3D-8FAA-D03C34F36F9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74" name="Text Box 26">
          <a:extLst>
            <a:ext uri="{FF2B5EF4-FFF2-40B4-BE49-F238E27FC236}">
              <a16:creationId xmlns:a16="http://schemas.microsoft.com/office/drawing/2014/main" id="{50FE284F-83EB-4534-87F5-610883E9A14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75" name="Text Box 27">
          <a:extLst>
            <a:ext uri="{FF2B5EF4-FFF2-40B4-BE49-F238E27FC236}">
              <a16:creationId xmlns:a16="http://schemas.microsoft.com/office/drawing/2014/main" id="{3629AE6C-5016-4F3F-8FCC-B4824ED6B3F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76" name="Text Box 28">
          <a:extLst>
            <a:ext uri="{FF2B5EF4-FFF2-40B4-BE49-F238E27FC236}">
              <a16:creationId xmlns:a16="http://schemas.microsoft.com/office/drawing/2014/main" id="{5DCB6571-959F-4B2A-9740-C69F29C39B8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77" name="Text Box 29">
          <a:extLst>
            <a:ext uri="{FF2B5EF4-FFF2-40B4-BE49-F238E27FC236}">
              <a16:creationId xmlns:a16="http://schemas.microsoft.com/office/drawing/2014/main" id="{6722AA3E-69EB-4BAC-8339-CF42C8CEBA1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78" name="Text Box 14">
          <a:extLst>
            <a:ext uri="{FF2B5EF4-FFF2-40B4-BE49-F238E27FC236}">
              <a16:creationId xmlns:a16="http://schemas.microsoft.com/office/drawing/2014/main" id="{37539BF4-29A3-435D-95D9-8EC17A74CE6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79" name="Text Box 15">
          <a:extLst>
            <a:ext uri="{FF2B5EF4-FFF2-40B4-BE49-F238E27FC236}">
              <a16:creationId xmlns:a16="http://schemas.microsoft.com/office/drawing/2014/main" id="{3EAA8C98-5EFE-49C7-B320-621CEF2A25E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80" name="Text Box 16">
          <a:extLst>
            <a:ext uri="{FF2B5EF4-FFF2-40B4-BE49-F238E27FC236}">
              <a16:creationId xmlns:a16="http://schemas.microsoft.com/office/drawing/2014/main" id="{1379A7BE-D231-451E-BD46-9528562F3ED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81" name="Text Box 17">
          <a:extLst>
            <a:ext uri="{FF2B5EF4-FFF2-40B4-BE49-F238E27FC236}">
              <a16:creationId xmlns:a16="http://schemas.microsoft.com/office/drawing/2014/main" id="{021A97A4-D2EF-48FB-91F3-FDC7394CC20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82" name="Text Box 18">
          <a:extLst>
            <a:ext uri="{FF2B5EF4-FFF2-40B4-BE49-F238E27FC236}">
              <a16:creationId xmlns:a16="http://schemas.microsoft.com/office/drawing/2014/main" id="{3B9A2B05-3EE6-44EB-80FC-AB0A1AF901A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83" name="Text Box 19">
          <a:extLst>
            <a:ext uri="{FF2B5EF4-FFF2-40B4-BE49-F238E27FC236}">
              <a16:creationId xmlns:a16="http://schemas.microsoft.com/office/drawing/2014/main" id="{411CE829-3321-491A-A5BD-CA460BA1AAB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84" name="Text Box 20">
          <a:extLst>
            <a:ext uri="{FF2B5EF4-FFF2-40B4-BE49-F238E27FC236}">
              <a16:creationId xmlns:a16="http://schemas.microsoft.com/office/drawing/2014/main" id="{300276D5-1E5F-41FC-83E9-412F244E60C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85" name="Text Box 21">
          <a:extLst>
            <a:ext uri="{FF2B5EF4-FFF2-40B4-BE49-F238E27FC236}">
              <a16:creationId xmlns:a16="http://schemas.microsoft.com/office/drawing/2014/main" id="{03DA2EED-FDA5-4C31-9523-EA519A68A81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86" name="Text Box 14">
          <a:extLst>
            <a:ext uri="{FF2B5EF4-FFF2-40B4-BE49-F238E27FC236}">
              <a16:creationId xmlns:a16="http://schemas.microsoft.com/office/drawing/2014/main" id="{9146AD75-F459-4D4D-9ECB-ED63354A4D1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87" name="Text Box 15">
          <a:extLst>
            <a:ext uri="{FF2B5EF4-FFF2-40B4-BE49-F238E27FC236}">
              <a16:creationId xmlns:a16="http://schemas.microsoft.com/office/drawing/2014/main" id="{188EA21E-D158-418E-B3FC-80553D77D68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88" name="Text Box 16">
          <a:extLst>
            <a:ext uri="{FF2B5EF4-FFF2-40B4-BE49-F238E27FC236}">
              <a16:creationId xmlns:a16="http://schemas.microsoft.com/office/drawing/2014/main" id="{AD37C969-083B-4D7C-9D75-2896704C506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89" name="Text Box 17">
          <a:extLst>
            <a:ext uri="{FF2B5EF4-FFF2-40B4-BE49-F238E27FC236}">
              <a16:creationId xmlns:a16="http://schemas.microsoft.com/office/drawing/2014/main" id="{2E49F408-7A5B-4B76-9D4F-C5A07E1FE20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90" name="Text Box 18">
          <a:extLst>
            <a:ext uri="{FF2B5EF4-FFF2-40B4-BE49-F238E27FC236}">
              <a16:creationId xmlns:a16="http://schemas.microsoft.com/office/drawing/2014/main" id="{86EC3207-2551-4EE4-971D-DF575543B21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91" name="Text Box 19">
          <a:extLst>
            <a:ext uri="{FF2B5EF4-FFF2-40B4-BE49-F238E27FC236}">
              <a16:creationId xmlns:a16="http://schemas.microsoft.com/office/drawing/2014/main" id="{928B487D-913C-4A63-BF68-C7DD477BDFF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92" name="Text Box 20">
          <a:extLst>
            <a:ext uri="{FF2B5EF4-FFF2-40B4-BE49-F238E27FC236}">
              <a16:creationId xmlns:a16="http://schemas.microsoft.com/office/drawing/2014/main" id="{103CC58D-EBCB-4027-9286-84DE7612E0A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93" name="Text Box 21">
          <a:extLst>
            <a:ext uri="{FF2B5EF4-FFF2-40B4-BE49-F238E27FC236}">
              <a16:creationId xmlns:a16="http://schemas.microsoft.com/office/drawing/2014/main" id="{6647BEE4-01BD-4408-B4AC-39EFE95261D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94" name="Text Box 22">
          <a:extLst>
            <a:ext uri="{FF2B5EF4-FFF2-40B4-BE49-F238E27FC236}">
              <a16:creationId xmlns:a16="http://schemas.microsoft.com/office/drawing/2014/main" id="{70C4CAF1-89FB-41E9-B409-FA7B216F202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95" name="Text Box 23">
          <a:extLst>
            <a:ext uri="{FF2B5EF4-FFF2-40B4-BE49-F238E27FC236}">
              <a16:creationId xmlns:a16="http://schemas.microsoft.com/office/drawing/2014/main" id="{97BE94BD-EB1E-49B4-BB63-3A42D5A35FE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96" name="Text Box 24">
          <a:extLst>
            <a:ext uri="{FF2B5EF4-FFF2-40B4-BE49-F238E27FC236}">
              <a16:creationId xmlns:a16="http://schemas.microsoft.com/office/drawing/2014/main" id="{480CE76A-D46D-4096-AC52-5BD0B32BFDF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97" name="Text Box 25">
          <a:extLst>
            <a:ext uri="{FF2B5EF4-FFF2-40B4-BE49-F238E27FC236}">
              <a16:creationId xmlns:a16="http://schemas.microsoft.com/office/drawing/2014/main" id="{8F589BCE-B469-4F5C-AF26-C13EE72B3C9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98" name="Text Box 26">
          <a:extLst>
            <a:ext uri="{FF2B5EF4-FFF2-40B4-BE49-F238E27FC236}">
              <a16:creationId xmlns:a16="http://schemas.microsoft.com/office/drawing/2014/main" id="{3AF2F4DB-F9F3-4781-8824-F51F25B0086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199" name="Text Box 27">
          <a:extLst>
            <a:ext uri="{FF2B5EF4-FFF2-40B4-BE49-F238E27FC236}">
              <a16:creationId xmlns:a16="http://schemas.microsoft.com/office/drawing/2014/main" id="{0FFA6737-F594-48C9-B5CD-73693D46616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00" name="Text Box 28">
          <a:extLst>
            <a:ext uri="{FF2B5EF4-FFF2-40B4-BE49-F238E27FC236}">
              <a16:creationId xmlns:a16="http://schemas.microsoft.com/office/drawing/2014/main" id="{FCC04100-1895-42FF-A18D-2BCFEB2408C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01" name="Text Box 29">
          <a:extLst>
            <a:ext uri="{FF2B5EF4-FFF2-40B4-BE49-F238E27FC236}">
              <a16:creationId xmlns:a16="http://schemas.microsoft.com/office/drawing/2014/main" id="{1F7C5D9C-12C9-4D69-82A3-69EC7895DC1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02" name="Text Box 14">
          <a:extLst>
            <a:ext uri="{FF2B5EF4-FFF2-40B4-BE49-F238E27FC236}">
              <a16:creationId xmlns:a16="http://schemas.microsoft.com/office/drawing/2014/main" id="{EC12D456-E8F1-4C67-B92E-7C3F061830C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03" name="Text Box 15">
          <a:extLst>
            <a:ext uri="{FF2B5EF4-FFF2-40B4-BE49-F238E27FC236}">
              <a16:creationId xmlns:a16="http://schemas.microsoft.com/office/drawing/2014/main" id="{766B3062-C419-417E-8E35-30D1F37E4F6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04" name="Text Box 16">
          <a:extLst>
            <a:ext uri="{FF2B5EF4-FFF2-40B4-BE49-F238E27FC236}">
              <a16:creationId xmlns:a16="http://schemas.microsoft.com/office/drawing/2014/main" id="{39ADCB20-A2F2-4AFC-A99F-C0FE0013278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05" name="Text Box 17">
          <a:extLst>
            <a:ext uri="{FF2B5EF4-FFF2-40B4-BE49-F238E27FC236}">
              <a16:creationId xmlns:a16="http://schemas.microsoft.com/office/drawing/2014/main" id="{FD75A90F-39A3-4759-B016-B33DE8B4020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06" name="Text Box 18">
          <a:extLst>
            <a:ext uri="{FF2B5EF4-FFF2-40B4-BE49-F238E27FC236}">
              <a16:creationId xmlns:a16="http://schemas.microsoft.com/office/drawing/2014/main" id="{E42E59DC-AB84-4F6B-8356-51F6D3671C1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07" name="Text Box 19">
          <a:extLst>
            <a:ext uri="{FF2B5EF4-FFF2-40B4-BE49-F238E27FC236}">
              <a16:creationId xmlns:a16="http://schemas.microsoft.com/office/drawing/2014/main" id="{9FE17DE4-7162-409B-A597-F0C421C0792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08" name="Text Box 20">
          <a:extLst>
            <a:ext uri="{FF2B5EF4-FFF2-40B4-BE49-F238E27FC236}">
              <a16:creationId xmlns:a16="http://schemas.microsoft.com/office/drawing/2014/main" id="{6319493C-0EEC-4EEB-A55B-63B72EF2CB7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09" name="Text Box 21">
          <a:extLst>
            <a:ext uri="{FF2B5EF4-FFF2-40B4-BE49-F238E27FC236}">
              <a16:creationId xmlns:a16="http://schemas.microsoft.com/office/drawing/2014/main" id="{197F7A73-998D-4A29-B223-2585E7A6696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10" name="Text Box 14">
          <a:extLst>
            <a:ext uri="{FF2B5EF4-FFF2-40B4-BE49-F238E27FC236}">
              <a16:creationId xmlns:a16="http://schemas.microsoft.com/office/drawing/2014/main" id="{51B60520-EC33-4A4C-90E7-A355E6345D0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11" name="Text Box 15">
          <a:extLst>
            <a:ext uri="{FF2B5EF4-FFF2-40B4-BE49-F238E27FC236}">
              <a16:creationId xmlns:a16="http://schemas.microsoft.com/office/drawing/2014/main" id="{24E06D47-6658-4BE8-BD9E-5B34024FC58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12" name="Text Box 16">
          <a:extLst>
            <a:ext uri="{FF2B5EF4-FFF2-40B4-BE49-F238E27FC236}">
              <a16:creationId xmlns:a16="http://schemas.microsoft.com/office/drawing/2014/main" id="{FDC2776E-7863-4B1F-B189-833010D09BB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13" name="Text Box 17">
          <a:extLst>
            <a:ext uri="{FF2B5EF4-FFF2-40B4-BE49-F238E27FC236}">
              <a16:creationId xmlns:a16="http://schemas.microsoft.com/office/drawing/2014/main" id="{938BF403-824B-475E-A20D-AFDB4AB0563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14" name="Text Box 18">
          <a:extLst>
            <a:ext uri="{FF2B5EF4-FFF2-40B4-BE49-F238E27FC236}">
              <a16:creationId xmlns:a16="http://schemas.microsoft.com/office/drawing/2014/main" id="{7D30B96A-96F8-4EF5-BB94-E53DC84D646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15" name="Text Box 19">
          <a:extLst>
            <a:ext uri="{FF2B5EF4-FFF2-40B4-BE49-F238E27FC236}">
              <a16:creationId xmlns:a16="http://schemas.microsoft.com/office/drawing/2014/main" id="{4F22267C-2B08-4C8D-8A06-5F8C6C3747E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16" name="Text Box 20">
          <a:extLst>
            <a:ext uri="{FF2B5EF4-FFF2-40B4-BE49-F238E27FC236}">
              <a16:creationId xmlns:a16="http://schemas.microsoft.com/office/drawing/2014/main" id="{FA30763E-E0E9-4F3D-8AC7-03E615F2707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17" name="Text Box 21">
          <a:extLst>
            <a:ext uri="{FF2B5EF4-FFF2-40B4-BE49-F238E27FC236}">
              <a16:creationId xmlns:a16="http://schemas.microsoft.com/office/drawing/2014/main" id="{E8F4293D-7656-4481-AE33-49A335A4651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18" name="Text Box 22">
          <a:extLst>
            <a:ext uri="{FF2B5EF4-FFF2-40B4-BE49-F238E27FC236}">
              <a16:creationId xmlns:a16="http://schemas.microsoft.com/office/drawing/2014/main" id="{07D3D217-1EEA-4C3E-9370-9F5C087DD36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19" name="Text Box 23">
          <a:extLst>
            <a:ext uri="{FF2B5EF4-FFF2-40B4-BE49-F238E27FC236}">
              <a16:creationId xmlns:a16="http://schemas.microsoft.com/office/drawing/2014/main" id="{62DC88DD-0D12-4F00-A59E-D1E2B2F500F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20" name="Text Box 24">
          <a:extLst>
            <a:ext uri="{FF2B5EF4-FFF2-40B4-BE49-F238E27FC236}">
              <a16:creationId xmlns:a16="http://schemas.microsoft.com/office/drawing/2014/main" id="{5CB06755-2D99-4028-9DE9-46F7785CC7A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21" name="Text Box 25">
          <a:extLst>
            <a:ext uri="{FF2B5EF4-FFF2-40B4-BE49-F238E27FC236}">
              <a16:creationId xmlns:a16="http://schemas.microsoft.com/office/drawing/2014/main" id="{C2024E6E-7316-4CA4-96CE-B7D1D32B588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22" name="Text Box 26">
          <a:extLst>
            <a:ext uri="{FF2B5EF4-FFF2-40B4-BE49-F238E27FC236}">
              <a16:creationId xmlns:a16="http://schemas.microsoft.com/office/drawing/2014/main" id="{CB2F43A1-DF6F-4CA3-9A17-364A9F02615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23" name="Text Box 27">
          <a:extLst>
            <a:ext uri="{FF2B5EF4-FFF2-40B4-BE49-F238E27FC236}">
              <a16:creationId xmlns:a16="http://schemas.microsoft.com/office/drawing/2014/main" id="{658E9F0D-CC69-4B30-B40D-A7202D65232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24" name="Text Box 28">
          <a:extLst>
            <a:ext uri="{FF2B5EF4-FFF2-40B4-BE49-F238E27FC236}">
              <a16:creationId xmlns:a16="http://schemas.microsoft.com/office/drawing/2014/main" id="{98759AC4-97CC-4344-81DB-995C3379205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25" name="Text Box 29">
          <a:extLst>
            <a:ext uri="{FF2B5EF4-FFF2-40B4-BE49-F238E27FC236}">
              <a16:creationId xmlns:a16="http://schemas.microsoft.com/office/drawing/2014/main" id="{8ADBD9E5-B9D7-4061-96C2-9697AC73283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26" name="Text Box 14">
          <a:extLst>
            <a:ext uri="{FF2B5EF4-FFF2-40B4-BE49-F238E27FC236}">
              <a16:creationId xmlns:a16="http://schemas.microsoft.com/office/drawing/2014/main" id="{B81369BD-AD18-42E4-8D80-038C2B8DB62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27" name="Text Box 15">
          <a:extLst>
            <a:ext uri="{FF2B5EF4-FFF2-40B4-BE49-F238E27FC236}">
              <a16:creationId xmlns:a16="http://schemas.microsoft.com/office/drawing/2014/main" id="{763F09E9-9927-42CD-810E-98AD22A79E6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28" name="Text Box 16">
          <a:extLst>
            <a:ext uri="{FF2B5EF4-FFF2-40B4-BE49-F238E27FC236}">
              <a16:creationId xmlns:a16="http://schemas.microsoft.com/office/drawing/2014/main" id="{AD0386E4-271C-433B-9A07-9657BAB2BCF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29" name="Text Box 17">
          <a:extLst>
            <a:ext uri="{FF2B5EF4-FFF2-40B4-BE49-F238E27FC236}">
              <a16:creationId xmlns:a16="http://schemas.microsoft.com/office/drawing/2014/main" id="{57F291C8-AFCF-4FB6-99DE-74F18953A5E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30" name="Text Box 18">
          <a:extLst>
            <a:ext uri="{FF2B5EF4-FFF2-40B4-BE49-F238E27FC236}">
              <a16:creationId xmlns:a16="http://schemas.microsoft.com/office/drawing/2014/main" id="{259D0FBC-461F-4774-B4A8-95FE810A5B5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31" name="Text Box 19">
          <a:extLst>
            <a:ext uri="{FF2B5EF4-FFF2-40B4-BE49-F238E27FC236}">
              <a16:creationId xmlns:a16="http://schemas.microsoft.com/office/drawing/2014/main" id="{2ACA5F94-C71D-4CB7-AF72-47810702EB4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32" name="Text Box 20">
          <a:extLst>
            <a:ext uri="{FF2B5EF4-FFF2-40B4-BE49-F238E27FC236}">
              <a16:creationId xmlns:a16="http://schemas.microsoft.com/office/drawing/2014/main" id="{AF4BD59D-6254-41CF-9B1C-8B25CF36625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33" name="Text Box 21">
          <a:extLst>
            <a:ext uri="{FF2B5EF4-FFF2-40B4-BE49-F238E27FC236}">
              <a16:creationId xmlns:a16="http://schemas.microsoft.com/office/drawing/2014/main" id="{83E07B81-ADC4-4469-9B65-7D9A752E158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34" name="Text Box 14">
          <a:extLst>
            <a:ext uri="{FF2B5EF4-FFF2-40B4-BE49-F238E27FC236}">
              <a16:creationId xmlns:a16="http://schemas.microsoft.com/office/drawing/2014/main" id="{F3D484F6-B41B-401E-A2D5-F5719C68BAD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35" name="Text Box 15">
          <a:extLst>
            <a:ext uri="{FF2B5EF4-FFF2-40B4-BE49-F238E27FC236}">
              <a16:creationId xmlns:a16="http://schemas.microsoft.com/office/drawing/2014/main" id="{802A9975-E5FB-46FF-A215-8231F049C95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36" name="Text Box 16">
          <a:extLst>
            <a:ext uri="{FF2B5EF4-FFF2-40B4-BE49-F238E27FC236}">
              <a16:creationId xmlns:a16="http://schemas.microsoft.com/office/drawing/2014/main" id="{17FDE469-8961-4B07-B535-2EE733037D8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37" name="Text Box 17">
          <a:extLst>
            <a:ext uri="{FF2B5EF4-FFF2-40B4-BE49-F238E27FC236}">
              <a16:creationId xmlns:a16="http://schemas.microsoft.com/office/drawing/2014/main" id="{AA5754C5-BBE5-49E3-99D2-0E6D74FEF8F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38" name="Text Box 18">
          <a:extLst>
            <a:ext uri="{FF2B5EF4-FFF2-40B4-BE49-F238E27FC236}">
              <a16:creationId xmlns:a16="http://schemas.microsoft.com/office/drawing/2014/main" id="{EDF7BD0B-4D20-40AC-8469-58977738C48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39" name="Text Box 19">
          <a:extLst>
            <a:ext uri="{FF2B5EF4-FFF2-40B4-BE49-F238E27FC236}">
              <a16:creationId xmlns:a16="http://schemas.microsoft.com/office/drawing/2014/main" id="{6E2589A1-6A9F-419A-884A-2C86208895F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40" name="Text Box 20">
          <a:extLst>
            <a:ext uri="{FF2B5EF4-FFF2-40B4-BE49-F238E27FC236}">
              <a16:creationId xmlns:a16="http://schemas.microsoft.com/office/drawing/2014/main" id="{7D27BABE-3FC9-45B4-9362-2C09243CEA4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41" name="Text Box 21">
          <a:extLst>
            <a:ext uri="{FF2B5EF4-FFF2-40B4-BE49-F238E27FC236}">
              <a16:creationId xmlns:a16="http://schemas.microsoft.com/office/drawing/2014/main" id="{D91FDE84-4915-46A2-905A-DC70BCB4137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42" name="Text Box 22">
          <a:extLst>
            <a:ext uri="{FF2B5EF4-FFF2-40B4-BE49-F238E27FC236}">
              <a16:creationId xmlns:a16="http://schemas.microsoft.com/office/drawing/2014/main" id="{B4683A55-DFFD-4122-8E07-E7DB9EF8E0D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43" name="Text Box 23">
          <a:extLst>
            <a:ext uri="{FF2B5EF4-FFF2-40B4-BE49-F238E27FC236}">
              <a16:creationId xmlns:a16="http://schemas.microsoft.com/office/drawing/2014/main" id="{6523EAE0-53FB-4E26-B066-A910C2856C9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44" name="Text Box 24">
          <a:extLst>
            <a:ext uri="{FF2B5EF4-FFF2-40B4-BE49-F238E27FC236}">
              <a16:creationId xmlns:a16="http://schemas.microsoft.com/office/drawing/2014/main" id="{3D0ACBF2-E3D9-4CA2-8EA7-E5E0ADE4EFD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45" name="Text Box 25">
          <a:extLst>
            <a:ext uri="{FF2B5EF4-FFF2-40B4-BE49-F238E27FC236}">
              <a16:creationId xmlns:a16="http://schemas.microsoft.com/office/drawing/2014/main" id="{EC4E2741-8F7B-466C-9467-98980DD68F7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46" name="Text Box 26">
          <a:extLst>
            <a:ext uri="{FF2B5EF4-FFF2-40B4-BE49-F238E27FC236}">
              <a16:creationId xmlns:a16="http://schemas.microsoft.com/office/drawing/2014/main" id="{C9630531-9F0F-47DC-9C96-688828C497F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47" name="Text Box 27">
          <a:extLst>
            <a:ext uri="{FF2B5EF4-FFF2-40B4-BE49-F238E27FC236}">
              <a16:creationId xmlns:a16="http://schemas.microsoft.com/office/drawing/2014/main" id="{0E5C491F-C8C8-4DBE-986A-D86B8B26910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48" name="Text Box 28">
          <a:extLst>
            <a:ext uri="{FF2B5EF4-FFF2-40B4-BE49-F238E27FC236}">
              <a16:creationId xmlns:a16="http://schemas.microsoft.com/office/drawing/2014/main" id="{089131E6-96FD-4111-BE75-AC42AD4249A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49" name="Text Box 29">
          <a:extLst>
            <a:ext uri="{FF2B5EF4-FFF2-40B4-BE49-F238E27FC236}">
              <a16:creationId xmlns:a16="http://schemas.microsoft.com/office/drawing/2014/main" id="{91C36BA3-E03B-406C-9B6C-A22C921EA6F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50" name="Text Box 14">
          <a:extLst>
            <a:ext uri="{FF2B5EF4-FFF2-40B4-BE49-F238E27FC236}">
              <a16:creationId xmlns:a16="http://schemas.microsoft.com/office/drawing/2014/main" id="{FB11487D-C3BC-4B0F-9B3E-70E82C7DDC2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51" name="Text Box 15">
          <a:extLst>
            <a:ext uri="{FF2B5EF4-FFF2-40B4-BE49-F238E27FC236}">
              <a16:creationId xmlns:a16="http://schemas.microsoft.com/office/drawing/2014/main" id="{557F0393-A55B-42AE-B534-0ED28E79DA3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52" name="Text Box 16">
          <a:extLst>
            <a:ext uri="{FF2B5EF4-FFF2-40B4-BE49-F238E27FC236}">
              <a16:creationId xmlns:a16="http://schemas.microsoft.com/office/drawing/2014/main" id="{74D8F40D-7A8C-4B6C-A293-F35A668C679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53" name="Text Box 17">
          <a:extLst>
            <a:ext uri="{FF2B5EF4-FFF2-40B4-BE49-F238E27FC236}">
              <a16:creationId xmlns:a16="http://schemas.microsoft.com/office/drawing/2014/main" id="{76079FC0-3CD2-44E4-96DB-D070404DEA7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54" name="Text Box 18">
          <a:extLst>
            <a:ext uri="{FF2B5EF4-FFF2-40B4-BE49-F238E27FC236}">
              <a16:creationId xmlns:a16="http://schemas.microsoft.com/office/drawing/2014/main" id="{61313BCD-A081-406A-BBCF-0DB1BD47B3D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55" name="Text Box 19">
          <a:extLst>
            <a:ext uri="{FF2B5EF4-FFF2-40B4-BE49-F238E27FC236}">
              <a16:creationId xmlns:a16="http://schemas.microsoft.com/office/drawing/2014/main" id="{21AF13DF-5B53-41B5-AEE5-D671F941A6B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56" name="Text Box 20">
          <a:extLst>
            <a:ext uri="{FF2B5EF4-FFF2-40B4-BE49-F238E27FC236}">
              <a16:creationId xmlns:a16="http://schemas.microsoft.com/office/drawing/2014/main" id="{E5D4CE1E-DACB-4F3F-8A9F-51D8C1899D8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57" name="Text Box 21">
          <a:extLst>
            <a:ext uri="{FF2B5EF4-FFF2-40B4-BE49-F238E27FC236}">
              <a16:creationId xmlns:a16="http://schemas.microsoft.com/office/drawing/2014/main" id="{FF095B3C-83E4-4CE7-96FF-2CD32C23210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58" name="Text Box 14">
          <a:extLst>
            <a:ext uri="{FF2B5EF4-FFF2-40B4-BE49-F238E27FC236}">
              <a16:creationId xmlns:a16="http://schemas.microsoft.com/office/drawing/2014/main" id="{86ADAF55-27EC-4A89-808B-83270925DD3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59" name="Text Box 15">
          <a:extLst>
            <a:ext uri="{FF2B5EF4-FFF2-40B4-BE49-F238E27FC236}">
              <a16:creationId xmlns:a16="http://schemas.microsoft.com/office/drawing/2014/main" id="{448BB47A-1010-4840-880A-013DAD2281D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60" name="Text Box 16">
          <a:extLst>
            <a:ext uri="{FF2B5EF4-FFF2-40B4-BE49-F238E27FC236}">
              <a16:creationId xmlns:a16="http://schemas.microsoft.com/office/drawing/2014/main" id="{7BDFCE12-0A75-41B5-A06D-C87CC60F9C0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61" name="Text Box 17">
          <a:extLst>
            <a:ext uri="{FF2B5EF4-FFF2-40B4-BE49-F238E27FC236}">
              <a16:creationId xmlns:a16="http://schemas.microsoft.com/office/drawing/2014/main" id="{995A3E68-7D4C-4CF2-8350-9B9427A622D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62" name="Text Box 18">
          <a:extLst>
            <a:ext uri="{FF2B5EF4-FFF2-40B4-BE49-F238E27FC236}">
              <a16:creationId xmlns:a16="http://schemas.microsoft.com/office/drawing/2014/main" id="{76CBD2D0-54A6-4133-B214-BA84714259E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63" name="Text Box 19">
          <a:extLst>
            <a:ext uri="{FF2B5EF4-FFF2-40B4-BE49-F238E27FC236}">
              <a16:creationId xmlns:a16="http://schemas.microsoft.com/office/drawing/2014/main" id="{34AC19C4-F4E9-4709-A923-D39664AA6D1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64" name="Text Box 20">
          <a:extLst>
            <a:ext uri="{FF2B5EF4-FFF2-40B4-BE49-F238E27FC236}">
              <a16:creationId xmlns:a16="http://schemas.microsoft.com/office/drawing/2014/main" id="{BF0D01E4-61AC-4794-BF14-30F7A41C3BD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65" name="Text Box 21">
          <a:extLst>
            <a:ext uri="{FF2B5EF4-FFF2-40B4-BE49-F238E27FC236}">
              <a16:creationId xmlns:a16="http://schemas.microsoft.com/office/drawing/2014/main" id="{21AD8FD8-FA6E-48C0-A258-A61E8819089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66" name="Text Box 22">
          <a:extLst>
            <a:ext uri="{FF2B5EF4-FFF2-40B4-BE49-F238E27FC236}">
              <a16:creationId xmlns:a16="http://schemas.microsoft.com/office/drawing/2014/main" id="{C06104DB-0307-4E6A-BE73-AC21A290563A}"/>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67" name="Text Box 23">
          <a:extLst>
            <a:ext uri="{FF2B5EF4-FFF2-40B4-BE49-F238E27FC236}">
              <a16:creationId xmlns:a16="http://schemas.microsoft.com/office/drawing/2014/main" id="{8A3DBEB4-036A-44FD-8373-A3FF9D96B29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68" name="Text Box 24">
          <a:extLst>
            <a:ext uri="{FF2B5EF4-FFF2-40B4-BE49-F238E27FC236}">
              <a16:creationId xmlns:a16="http://schemas.microsoft.com/office/drawing/2014/main" id="{02786688-19ED-4E4E-9D6E-E4875ECBFDF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69" name="Text Box 25">
          <a:extLst>
            <a:ext uri="{FF2B5EF4-FFF2-40B4-BE49-F238E27FC236}">
              <a16:creationId xmlns:a16="http://schemas.microsoft.com/office/drawing/2014/main" id="{EE4A647B-9CBD-4A1F-8889-CDD9DC41976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70" name="Text Box 26">
          <a:extLst>
            <a:ext uri="{FF2B5EF4-FFF2-40B4-BE49-F238E27FC236}">
              <a16:creationId xmlns:a16="http://schemas.microsoft.com/office/drawing/2014/main" id="{5A14D68A-70DA-4EAE-9249-AC69E9A3B1B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71" name="Text Box 27">
          <a:extLst>
            <a:ext uri="{FF2B5EF4-FFF2-40B4-BE49-F238E27FC236}">
              <a16:creationId xmlns:a16="http://schemas.microsoft.com/office/drawing/2014/main" id="{7723A4A3-D4F6-48E8-B5C1-31E24A8D4A7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72" name="Text Box 28">
          <a:extLst>
            <a:ext uri="{FF2B5EF4-FFF2-40B4-BE49-F238E27FC236}">
              <a16:creationId xmlns:a16="http://schemas.microsoft.com/office/drawing/2014/main" id="{C2FF5CC0-6C47-4EE8-841F-853521B98CB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73" name="Text Box 29">
          <a:extLst>
            <a:ext uri="{FF2B5EF4-FFF2-40B4-BE49-F238E27FC236}">
              <a16:creationId xmlns:a16="http://schemas.microsoft.com/office/drawing/2014/main" id="{FF8A262D-503E-4D0F-857B-28802BF7FCB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74" name="Text Box 14">
          <a:extLst>
            <a:ext uri="{FF2B5EF4-FFF2-40B4-BE49-F238E27FC236}">
              <a16:creationId xmlns:a16="http://schemas.microsoft.com/office/drawing/2014/main" id="{8EF4F2E9-6C6B-41AF-BC40-0523068EBDF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75" name="Text Box 15">
          <a:extLst>
            <a:ext uri="{FF2B5EF4-FFF2-40B4-BE49-F238E27FC236}">
              <a16:creationId xmlns:a16="http://schemas.microsoft.com/office/drawing/2014/main" id="{3E44F9E1-CF3E-4EAC-9819-1467755F949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76" name="Text Box 16">
          <a:extLst>
            <a:ext uri="{FF2B5EF4-FFF2-40B4-BE49-F238E27FC236}">
              <a16:creationId xmlns:a16="http://schemas.microsoft.com/office/drawing/2014/main" id="{89851B10-AA24-41FE-85DA-53EB7824AF8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77" name="Text Box 17">
          <a:extLst>
            <a:ext uri="{FF2B5EF4-FFF2-40B4-BE49-F238E27FC236}">
              <a16:creationId xmlns:a16="http://schemas.microsoft.com/office/drawing/2014/main" id="{2F04EA3E-BB7D-427B-BDA3-A03FA83DB0B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78" name="Text Box 18">
          <a:extLst>
            <a:ext uri="{FF2B5EF4-FFF2-40B4-BE49-F238E27FC236}">
              <a16:creationId xmlns:a16="http://schemas.microsoft.com/office/drawing/2014/main" id="{16C89A8A-B54D-4000-84FC-27E5D8B8F97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79" name="Text Box 19">
          <a:extLst>
            <a:ext uri="{FF2B5EF4-FFF2-40B4-BE49-F238E27FC236}">
              <a16:creationId xmlns:a16="http://schemas.microsoft.com/office/drawing/2014/main" id="{090840BB-16AA-430B-B361-C9A5ED4B084C}"/>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80" name="Text Box 20">
          <a:extLst>
            <a:ext uri="{FF2B5EF4-FFF2-40B4-BE49-F238E27FC236}">
              <a16:creationId xmlns:a16="http://schemas.microsoft.com/office/drawing/2014/main" id="{69AD8ED9-33E7-4284-B188-FE8065F170D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81" name="Text Box 21">
          <a:extLst>
            <a:ext uri="{FF2B5EF4-FFF2-40B4-BE49-F238E27FC236}">
              <a16:creationId xmlns:a16="http://schemas.microsoft.com/office/drawing/2014/main" id="{F6BDC3C1-B635-4AD7-B674-9E54CF9E125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82" name="Text Box 14">
          <a:extLst>
            <a:ext uri="{FF2B5EF4-FFF2-40B4-BE49-F238E27FC236}">
              <a16:creationId xmlns:a16="http://schemas.microsoft.com/office/drawing/2014/main" id="{053AB4FA-BF71-4D6B-951F-84EA26B68778}"/>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83" name="Text Box 15">
          <a:extLst>
            <a:ext uri="{FF2B5EF4-FFF2-40B4-BE49-F238E27FC236}">
              <a16:creationId xmlns:a16="http://schemas.microsoft.com/office/drawing/2014/main" id="{8BDE6263-956C-4EC2-8325-13A1FECD2E0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84" name="Text Box 16">
          <a:extLst>
            <a:ext uri="{FF2B5EF4-FFF2-40B4-BE49-F238E27FC236}">
              <a16:creationId xmlns:a16="http://schemas.microsoft.com/office/drawing/2014/main" id="{A17C265D-4BB6-4E7F-A447-BEFA522683A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85" name="Text Box 17">
          <a:extLst>
            <a:ext uri="{FF2B5EF4-FFF2-40B4-BE49-F238E27FC236}">
              <a16:creationId xmlns:a16="http://schemas.microsoft.com/office/drawing/2014/main" id="{143CFCF3-83C7-4AA3-9E6D-59B35858252F}"/>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86" name="Text Box 18">
          <a:extLst>
            <a:ext uri="{FF2B5EF4-FFF2-40B4-BE49-F238E27FC236}">
              <a16:creationId xmlns:a16="http://schemas.microsoft.com/office/drawing/2014/main" id="{590C4CE2-5AC1-4E3A-8E56-F5B52F8AC1C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87" name="Text Box 19">
          <a:extLst>
            <a:ext uri="{FF2B5EF4-FFF2-40B4-BE49-F238E27FC236}">
              <a16:creationId xmlns:a16="http://schemas.microsoft.com/office/drawing/2014/main" id="{9DE14543-29BF-40D0-82C4-32C83DCBA56D}"/>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88" name="Text Box 20">
          <a:extLst>
            <a:ext uri="{FF2B5EF4-FFF2-40B4-BE49-F238E27FC236}">
              <a16:creationId xmlns:a16="http://schemas.microsoft.com/office/drawing/2014/main" id="{93F8E726-6DF1-4E9E-9F2E-EB2D9EDD5A8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89" name="Text Box 21">
          <a:extLst>
            <a:ext uri="{FF2B5EF4-FFF2-40B4-BE49-F238E27FC236}">
              <a16:creationId xmlns:a16="http://schemas.microsoft.com/office/drawing/2014/main" id="{2779D40B-2B90-4E55-9E71-D26E92641F3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90" name="Text Box 22">
          <a:extLst>
            <a:ext uri="{FF2B5EF4-FFF2-40B4-BE49-F238E27FC236}">
              <a16:creationId xmlns:a16="http://schemas.microsoft.com/office/drawing/2014/main" id="{8FA0FDBF-3ADE-4F49-B641-5F96738A406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91" name="Text Box 23">
          <a:extLst>
            <a:ext uri="{FF2B5EF4-FFF2-40B4-BE49-F238E27FC236}">
              <a16:creationId xmlns:a16="http://schemas.microsoft.com/office/drawing/2014/main" id="{568C099D-CC38-4D39-85F7-6C7A156EB13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92" name="Text Box 24">
          <a:extLst>
            <a:ext uri="{FF2B5EF4-FFF2-40B4-BE49-F238E27FC236}">
              <a16:creationId xmlns:a16="http://schemas.microsoft.com/office/drawing/2014/main" id="{9F65F6B9-F9E2-48FC-B4F8-3034DB9F5394}"/>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93" name="Text Box 25">
          <a:extLst>
            <a:ext uri="{FF2B5EF4-FFF2-40B4-BE49-F238E27FC236}">
              <a16:creationId xmlns:a16="http://schemas.microsoft.com/office/drawing/2014/main" id="{278A69A0-8DC9-4D1D-877E-0840F6A78F6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94" name="Text Box 26">
          <a:extLst>
            <a:ext uri="{FF2B5EF4-FFF2-40B4-BE49-F238E27FC236}">
              <a16:creationId xmlns:a16="http://schemas.microsoft.com/office/drawing/2014/main" id="{874BC3A7-44B4-460A-B33E-6DFB1827837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95" name="Text Box 27">
          <a:extLst>
            <a:ext uri="{FF2B5EF4-FFF2-40B4-BE49-F238E27FC236}">
              <a16:creationId xmlns:a16="http://schemas.microsoft.com/office/drawing/2014/main" id="{00B654F0-6BFF-46CF-A7AE-89F6FB19115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96" name="Text Box 28">
          <a:extLst>
            <a:ext uri="{FF2B5EF4-FFF2-40B4-BE49-F238E27FC236}">
              <a16:creationId xmlns:a16="http://schemas.microsoft.com/office/drawing/2014/main" id="{C8C78802-0DB4-4F18-AE1A-C37B37A3BEBE}"/>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97" name="Text Box 29">
          <a:extLst>
            <a:ext uri="{FF2B5EF4-FFF2-40B4-BE49-F238E27FC236}">
              <a16:creationId xmlns:a16="http://schemas.microsoft.com/office/drawing/2014/main" id="{B4BCBE7F-0D8A-46B9-B662-C6C6496BC67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98" name="Text Box 14">
          <a:extLst>
            <a:ext uri="{FF2B5EF4-FFF2-40B4-BE49-F238E27FC236}">
              <a16:creationId xmlns:a16="http://schemas.microsoft.com/office/drawing/2014/main" id="{F26B6683-F262-4BCF-84A2-A62B46B8C8F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299" name="Text Box 15">
          <a:extLst>
            <a:ext uri="{FF2B5EF4-FFF2-40B4-BE49-F238E27FC236}">
              <a16:creationId xmlns:a16="http://schemas.microsoft.com/office/drawing/2014/main" id="{74A72366-A252-401C-BDE3-82E32E53B7C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00" name="Text Box 16">
          <a:extLst>
            <a:ext uri="{FF2B5EF4-FFF2-40B4-BE49-F238E27FC236}">
              <a16:creationId xmlns:a16="http://schemas.microsoft.com/office/drawing/2014/main" id="{0E2A32D1-8C11-42AF-844E-64706414B0E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01" name="Text Box 17">
          <a:extLst>
            <a:ext uri="{FF2B5EF4-FFF2-40B4-BE49-F238E27FC236}">
              <a16:creationId xmlns:a16="http://schemas.microsoft.com/office/drawing/2014/main" id="{1364E8DD-DD1E-4E1F-B645-329B4AFB2B6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02" name="Text Box 18">
          <a:extLst>
            <a:ext uri="{FF2B5EF4-FFF2-40B4-BE49-F238E27FC236}">
              <a16:creationId xmlns:a16="http://schemas.microsoft.com/office/drawing/2014/main" id="{E77331BE-4A9A-4950-B215-C06BD05A0229}"/>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03" name="Text Box 19">
          <a:extLst>
            <a:ext uri="{FF2B5EF4-FFF2-40B4-BE49-F238E27FC236}">
              <a16:creationId xmlns:a16="http://schemas.microsoft.com/office/drawing/2014/main" id="{22033F6A-74EA-4EB9-A632-DA7B51CCD2D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04" name="Text Box 20">
          <a:extLst>
            <a:ext uri="{FF2B5EF4-FFF2-40B4-BE49-F238E27FC236}">
              <a16:creationId xmlns:a16="http://schemas.microsoft.com/office/drawing/2014/main" id="{78AF12DC-BEB6-4B97-81AD-570AC8712D20}"/>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05" name="Text Box 21">
          <a:extLst>
            <a:ext uri="{FF2B5EF4-FFF2-40B4-BE49-F238E27FC236}">
              <a16:creationId xmlns:a16="http://schemas.microsoft.com/office/drawing/2014/main" id="{00589A80-0FF7-4C72-AE67-006EFB430797}"/>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06" name="Text Box 14">
          <a:extLst>
            <a:ext uri="{FF2B5EF4-FFF2-40B4-BE49-F238E27FC236}">
              <a16:creationId xmlns:a16="http://schemas.microsoft.com/office/drawing/2014/main" id="{6E2DD1FE-8303-41AA-9237-174CC84DA27B}"/>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07" name="Text Box 15">
          <a:extLst>
            <a:ext uri="{FF2B5EF4-FFF2-40B4-BE49-F238E27FC236}">
              <a16:creationId xmlns:a16="http://schemas.microsoft.com/office/drawing/2014/main" id="{CCCB74E6-2075-4ECB-AF4C-BB6C83962E32}"/>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08" name="Text Box 16">
          <a:extLst>
            <a:ext uri="{FF2B5EF4-FFF2-40B4-BE49-F238E27FC236}">
              <a16:creationId xmlns:a16="http://schemas.microsoft.com/office/drawing/2014/main" id="{8C7A99AF-7E94-42BE-8AC4-ED38D974D6C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09" name="Text Box 17">
          <a:extLst>
            <a:ext uri="{FF2B5EF4-FFF2-40B4-BE49-F238E27FC236}">
              <a16:creationId xmlns:a16="http://schemas.microsoft.com/office/drawing/2014/main" id="{1E75236B-717C-44FE-848F-C3FD74ED1CE6}"/>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10" name="Text Box 18">
          <a:extLst>
            <a:ext uri="{FF2B5EF4-FFF2-40B4-BE49-F238E27FC236}">
              <a16:creationId xmlns:a16="http://schemas.microsoft.com/office/drawing/2014/main" id="{333647AC-ACD1-46E0-8E59-A5ABE7C4A05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11" name="Text Box 19">
          <a:extLst>
            <a:ext uri="{FF2B5EF4-FFF2-40B4-BE49-F238E27FC236}">
              <a16:creationId xmlns:a16="http://schemas.microsoft.com/office/drawing/2014/main" id="{4D3DB849-8106-4A61-B63A-7B01DC762BC5}"/>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12" name="Text Box 20">
          <a:extLst>
            <a:ext uri="{FF2B5EF4-FFF2-40B4-BE49-F238E27FC236}">
              <a16:creationId xmlns:a16="http://schemas.microsoft.com/office/drawing/2014/main" id="{579503EC-8E24-4922-994F-D69EFE266F53}"/>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13" name="Text Box 21">
          <a:extLst>
            <a:ext uri="{FF2B5EF4-FFF2-40B4-BE49-F238E27FC236}">
              <a16:creationId xmlns:a16="http://schemas.microsoft.com/office/drawing/2014/main" id="{8E352A59-5CEB-4DEB-BAA7-B359404C45A1}"/>
            </a:ext>
          </a:extLst>
        </xdr:cNvPr>
        <xdr:cNvSpPr txBox="1">
          <a:spLocks noChangeArrowheads="1"/>
        </xdr:cNvSpPr>
      </xdr:nvSpPr>
      <xdr:spPr bwMode="auto">
        <a:xfrm>
          <a:off x="1428750" y="2153602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44062"/>
    <xdr:sp macro="" textlink="">
      <xdr:nvSpPr>
        <xdr:cNvPr id="3314" name="TextBox 3">
          <a:extLst>
            <a:ext uri="{FF2B5EF4-FFF2-40B4-BE49-F238E27FC236}">
              <a16:creationId xmlns:a16="http://schemas.microsoft.com/office/drawing/2014/main" id="{96BAB253-94DF-43D4-81F7-362DEF854F12}"/>
            </a:ext>
          </a:extLst>
        </xdr:cNvPr>
        <xdr:cNvSpPr txBox="1">
          <a:spLocks noChangeArrowheads="1"/>
        </xdr:cNvSpPr>
      </xdr:nvSpPr>
      <xdr:spPr bwMode="auto">
        <a:xfrm>
          <a:off x="2514600" y="10391775"/>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3315" name="TextBox 3">
          <a:extLst>
            <a:ext uri="{FF2B5EF4-FFF2-40B4-BE49-F238E27FC236}">
              <a16:creationId xmlns:a16="http://schemas.microsoft.com/office/drawing/2014/main" id="{1FB7FB89-B1ED-4538-B58D-A61FD795B6C4}"/>
            </a:ext>
          </a:extLst>
        </xdr:cNvPr>
        <xdr:cNvSpPr txBox="1">
          <a:spLocks noChangeArrowheads="1"/>
        </xdr:cNvSpPr>
      </xdr:nvSpPr>
      <xdr:spPr bwMode="auto">
        <a:xfrm>
          <a:off x="2514600" y="1039177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20262"/>
    <xdr:sp macro="" textlink="">
      <xdr:nvSpPr>
        <xdr:cNvPr id="3316" name="TextBox 3">
          <a:extLst>
            <a:ext uri="{FF2B5EF4-FFF2-40B4-BE49-F238E27FC236}">
              <a16:creationId xmlns:a16="http://schemas.microsoft.com/office/drawing/2014/main" id="{B6FF4DD4-6BEF-4640-8A73-88706C046AC1}"/>
            </a:ext>
          </a:extLst>
        </xdr:cNvPr>
        <xdr:cNvSpPr txBox="1">
          <a:spLocks noChangeArrowheads="1"/>
        </xdr:cNvSpPr>
      </xdr:nvSpPr>
      <xdr:spPr bwMode="auto">
        <a:xfrm>
          <a:off x="2514600" y="10391775"/>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01212"/>
    <xdr:sp macro="" textlink="">
      <xdr:nvSpPr>
        <xdr:cNvPr id="3317" name="TextBox 3">
          <a:extLst>
            <a:ext uri="{FF2B5EF4-FFF2-40B4-BE49-F238E27FC236}">
              <a16:creationId xmlns:a16="http://schemas.microsoft.com/office/drawing/2014/main" id="{3F71A2F2-8B84-4C1A-8AEC-E37D4134A2A8}"/>
            </a:ext>
          </a:extLst>
        </xdr:cNvPr>
        <xdr:cNvSpPr txBox="1">
          <a:spLocks noChangeArrowheads="1"/>
        </xdr:cNvSpPr>
      </xdr:nvSpPr>
      <xdr:spPr bwMode="auto">
        <a:xfrm>
          <a:off x="2514600" y="10391775"/>
          <a:ext cx="0" cy="901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05962"/>
    <xdr:sp macro="" textlink="">
      <xdr:nvSpPr>
        <xdr:cNvPr id="3318" name="TextBox 3">
          <a:extLst>
            <a:ext uri="{FF2B5EF4-FFF2-40B4-BE49-F238E27FC236}">
              <a16:creationId xmlns:a16="http://schemas.microsoft.com/office/drawing/2014/main" id="{BFAA5EC9-6223-4A25-A57F-C12E32E0EC2D}"/>
            </a:ext>
          </a:extLst>
        </xdr:cNvPr>
        <xdr:cNvSpPr txBox="1">
          <a:spLocks noChangeArrowheads="1"/>
        </xdr:cNvSpPr>
      </xdr:nvSpPr>
      <xdr:spPr bwMode="auto">
        <a:xfrm>
          <a:off x="2514600" y="10391775"/>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91687"/>
    <xdr:sp macro="" textlink="">
      <xdr:nvSpPr>
        <xdr:cNvPr id="3319" name="TextBox 3">
          <a:extLst>
            <a:ext uri="{FF2B5EF4-FFF2-40B4-BE49-F238E27FC236}">
              <a16:creationId xmlns:a16="http://schemas.microsoft.com/office/drawing/2014/main" id="{B351E373-9D63-48EA-8827-87F249AE6BF0}"/>
            </a:ext>
          </a:extLst>
        </xdr:cNvPr>
        <xdr:cNvSpPr txBox="1">
          <a:spLocks noChangeArrowheads="1"/>
        </xdr:cNvSpPr>
      </xdr:nvSpPr>
      <xdr:spPr bwMode="auto">
        <a:xfrm>
          <a:off x="2514600" y="10391775"/>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05962"/>
    <xdr:sp macro="" textlink="">
      <xdr:nvSpPr>
        <xdr:cNvPr id="3320" name="TextBox 3">
          <a:extLst>
            <a:ext uri="{FF2B5EF4-FFF2-40B4-BE49-F238E27FC236}">
              <a16:creationId xmlns:a16="http://schemas.microsoft.com/office/drawing/2014/main" id="{39ED850F-14BB-4D8C-B520-08805944D87F}"/>
            </a:ext>
          </a:extLst>
        </xdr:cNvPr>
        <xdr:cNvSpPr txBox="1">
          <a:spLocks noChangeArrowheads="1"/>
        </xdr:cNvSpPr>
      </xdr:nvSpPr>
      <xdr:spPr bwMode="auto">
        <a:xfrm>
          <a:off x="2514600" y="10391775"/>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3321" name="TextBox 3">
          <a:extLst>
            <a:ext uri="{FF2B5EF4-FFF2-40B4-BE49-F238E27FC236}">
              <a16:creationId xmlns:a16="http://schemas.microsoft.com/office/drawing/2014/main" id="{6554588E-294B-4B06-A499-D911C5685898}"/>
            </a:ext>
          </a:extLst>
        </xdr:cNvPr>
        <xdr:cNvSpPr txBox="1">
          <a:spLocks noChangeArrowheads="1"/>
        </xdr:cNvSpPr>
      </xdr:nvSpPr>
      <xdr:spPr bwMode="auto">
        <a:xfrm>
          <a:off x="2514600" y="1039177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05962"/>
    <xdr:sp macro="" textlink="">
      <xdr:nvSpPr>
        <xdr:cNvPr id="3322" name="TextBox 3">
          <a:extLst>
            <a:ext uri="{FF2B5EF4-FFF2-40B4-BE49-F238E27FC236}">
              <a16:creationId xmlns:a16="http://schemas.microsoft.com/office/drawing/2014/main" id="{E5F7D29B-25A7-4808-8C78-23132DE5403A}"/>
            </a:ext>
          </a:extLst>
        </xdr:cNvPr>
        <xdr:cNvSpPr txBox="1">
          <a:spLocks noChangeArrowheads="1"/>
        </xdr:cNvSpPr>
      </xdr:nvSpPr>
      <xdr:spPr bwMode="auto">
        <a:xfrm>
          <a:off x="2514600" y="10391775"/>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3323" name="TextBox 3">
          <a:extLst>
            <a:ext uri="{FF2B5EF4-FFF2-40B4-BE49-F238E27FC236}">
              <a16:creationId xmlns:a16="http://schemas.microsoft.com/office/drawing/2014/main" id="{3915DB72-B334-4641-AF94-3A9900E629EA}"/>
            </a:ext>
          </a:extLst>
        </xdr:cNvPr>
        <xdr:cNvSpPr txBox="1">
          <a:spLocks noChangeArrowheads="1"/>
        </xdr:cNvSpPr>
      </xdr:nvSpPr>
      <xdr:spPr bwMode="auto">
        <a:xfrm>
          <a:off x="2514600" y="1039177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63112"/>
    <xdr:sp macro="" textlink="">
      <xdr:nvSpPr>
        <xdr:cNvPr id="3324" name="TextBox 3">
          <a:extLst>
            <a:ext uri="{FF2B5EF4-FFF2-40B4-BE49-F238E27FC236}">
              <a16:creationId xmlns:a16="http://schemas.microsoft.com/office/drawing/2014/main" id="{43A78BB5-5964-43E9-9DD4-7FCB20DC19E6}"/>
            </a:ext>
          </a:extLst>
        </xdr:cNvPr>
        <xdr:cNvSpPr txBox="1">
          <a:spLocks noChangeArrowheads="1"/>
        </xdr:cNvSpPr>
      </xdr:nvSpPr>
      <xdr:spPr bwMode="auto">
        <a:xfrm>
          <a:off x="2514600" y="10391775"/>
          <a:ext cx="0" cy="863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44062"/>
    <xdr:sp macro="" textlink="">
      <xdr:nvSpPr>
        <xdr:cNvPr id="3325" name="TextBox 3">
          <a:extLst>
            <a:ext uri="{FF2B5EF4-FFF2-40B4-BE49-F238E27FC236}">
              <a16:creationId xmlns:a16="http://schemas.microsoft.com/office/drawing/2014/main" id="{A72139D9-689E-466B-9D08-70261F0105A2}"/>
            </a:ext>
          </a:extLst>
        </xdr:cNvPr>
        <xdr:cNvSpPr txBox="1">
          <a:spLocks noChangeArrowheads="1"/>
        </xdr:cNvSpPr>
      </xdr:nvSpPr>
      <xdr:spPr bwMode="auto">
        <a:xfrm>
          <a:off x="2514600" y="10391775"/>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3326" name="TextBox 3">
          <a:extLst>
            <a:ext uri="{FF2B5EF4-FFF2-40B4-BE49-F238E27FC236}">
              <a16:creationId xmlns:a16="http://schemas.microsoft.com/office/drawing/2014/main" id="{0153CDE1-F1A6-423E-B18C-20BC82A06DFB}"/>
            </a:ext>
          </a:extLst>
        </xdr:cNvPr>
        <xdr:cNvSpPr txBox="1">
          <a:spLocks noChangeArrowheads="1"/>
        </xdr:cNvSpPr>
      </xdr:nvSpPr>
      <xdr:spPr bwMode="auto">
        <a:xfrm>
          <a:off x="2514600" y="1039177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20262"/>
    <xdr:sp macro="" textlink="">
      <xdr:nvSpPr>
        <xdr:cNvPr id="3327" name="TextBox 3">
          <a:extLst>
            <a:ext uri="{FF2B5EF4-FFF2-40B4-BE49-F238E27FC236}">
              <a16:creationId xmlns:a16="http://schemas.microsoft.com/office/drawing/2014/main" id="{DFAAFA8E-4E3C-4F28-944F-4C4CA5D91594}"/>
            </a:ext>
          </a:extLst>
        </xdr:cNvPr>
        <xdr:cNvSpPr txBox="1">
          <a:spLocks noChangeArrowheads="1"/>
        </xdr:cNvSpPr>
      </xdr:nvSpPr>
      <xdr:spPr bwMode="auto">
        <a:xfrm>
          <a:off x="2514600" y="10391775"/>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3328" name="TextBox 3">
          <a:extLst>
            <a:ext uri="{FF2B5EF4-FFF2-40B4-BE49-F238E27FC236}">
              <a16:creationId xmlns:a16="http://schemas.microsoft.com/office/drawing/2014/main" id="{6BC213C7-E13C-4C82-98C6-4F1F37AF5F0F}"/>
            </a:ext>
          </a:extLst>
        </xdr:cNvPr>
        <xdr:cNvSpPr txBox="1">
          <a:spLocks noChangeArrowheads="1"/>
        </xdr:cNvSpPr>
      </xdr:nvSpPr>
      <xdr:spPr bwMode="auto">
        <a:xfrm>
          <a:off x="2514600" y="1039177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20262"/>
    <xdr:sp macro="" textlink="">
      <xdr:nvSpPr>
        <xdr:cNvPr id="3329" name="TextBox 3">
          <a:extLst>
            <a:ext uri="{FF2B5EF4-FFF2-40B4-BE49-F238E27FC236}">
              <a16:creationId xmlns:a16="http://schemas.microsoft.com/office/drawing/2014/main" id="{236A7E02-FC63-4EB2-8920-B09E27D56AFA}"/>
            </a:ext>
          </a:extLst>
        </xdr:cNvPr>
        <xdr:cNvSpPr txBox="1">
          <a:spLocks noChangeArrowheads="1"/>
        </xdr:cNvSpPr>
      </xdr:nvSpPr>
      <xdr:spPr bwMode="auto">
        <a:xfrm>
          <a:off x="2514600" y="10391775"/>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3330" name="TextBox 3">
          <a:extLst>
            <a:ext uri="{FF2B5EF4-FFF2-40B4-BE49-F238E27FC236}">
              <a16:creationId xmlns:a16="http://schemas.microsoft.com/office/drawing/2014/main" id="{EBF8DB04-D7CE-4D2E-8342-1627F35CF53D}"/>
            </a:ext>
          </a:extLst>
        </xdr:cNvPr>
        <xdr:cNvSpPr txBox="1">
          <a:spLocks noChangeArrowheads="1"/>
        </xdr:cNvSpPr>
      </xdr:nvSpPr>
      <xdr:spPr bwMode="auto">
        <a:xfrm>
          <a:off x="2514600" y="1039177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10737"/>
    <xdr:sp macro="" textlink="">
      <xdr:nvSpPr>
        <xdr:cNvPr id="3331" name="TextBox 3">
          <a:extLst>
            <a:ext uri="{FF2B5EF4-FFF2-40B4-BE49-F238E27FC236}">
              <a16:creationId xmlns:a16="http://schemas.microsoft.com/office/drawing/2014/main" id="{1408E929-2203-4D4A-A85D-1806FB5FCBE2}"/>
            </a:ext>
          </a:extLst>
        </xdr:cNvPr>
        <xdr:cNvSpPr txBox="1">
          <a:spLocks noChangeArrowheads="1"/>
        </xdr:cNvSpPr>
      </xdr:nvSpPr>
      <xdr:spPr bwMode="auto">
        <a:xfrm>
          <a:off x="2514600" y="10391775"/>
          <a:ext cx="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91687"/>
    <xdr:sp macro="" textlink="">
      <xdr:nvSpPr>
        <xdr:cNvPr id="3332" name="TextBox 3">
          <a:extLst>
            <a:ext uri="{FF2B5EF4-FFF2-40B4-BE49-F238E27FC236}">
              <a16:creationId xmlns:a16="http://schemas.microsoft.com/office/drawing/2014/main" id="{171944A5-AD2E-45F9-B325-132992ABB51A}"/>
            </a:ext>
          </a:extLst>
        </xdr:cNvPr>
        <xdr:cNvSpPr txBox="1">
          <a:spLocks noChangeArrowheads="1"/>
        </xdr:cNvSpPr>
      </xdr:nvSpPr>
      <xdr:spPr bwMode="auto">
        <a:xfrm>
          <a:off x="2514600" y="10391775"/>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82162"/>
    <xdr:sp macro="" textlink="">
      <xdr:nvSpPr>
        <xdr:cNvPr id="3333" name="TextBox 3">
          <a:extLst>
            <a:ext uri="{FF2B5EF4-FFF2-40B4-BE49-F238E27FC236}">
              <a16:creationId xmlns:a16="http://schemas.microsoft.com/office/drawing/2014/main" id="{543C6507-0D0C-4A52-B7F3-CDE2E1F44008}"/>
            </a:ext>
          </a:extLst>
        </xdr:cNvPr>
        <xdr:cNvSpPr txBox="1">
          <a:spLocks noChangeArrowheads="1"/>
        </xdr:cNvSpPr>
      </xdr:nvSpPr>
      <xdr:spPr bwMode="auto">
        <a:xfrm>
          <a:off x="2514600" y="10391775"/>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91687"/>
    <xdr:sp macro="" textlink="">
      <xdr:nvSpPr>
        <xdr:cNvPr id="3334" name="TextBox 3">
          <a:extLst>
            <a:ext uri="{FF2B5EF4-FFF2-40B4-BE49-F238E27FC236}">
              <a16:creationId xmlns:a16="http://schemas.microsoft.com/office/drawing/2014/main" id="{3B6A104F-4B93-4ECF-8E46-27B9F1205C9A}"/>
            </a:ext>
          </a:extLst>
        </xdr:cNvPr>
        <xdr:cNvSpPr txBox="1">
          <a:spLocks noChangeArrowheads="1"/>
        </xdr:cNvSpPr>
      </xdr:nvSpPr>
      <xdr:spPr bwMode="auto">
        <a:xfrm>
          <a:off x="2514600" y="10391775"/>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82162"/>
    <xdr:sp macro="" textlink="">
      <xdr:nvSpPr>
        <xdr:cNvPr id="3335" name="TextBox 3">
          <a:extLst>
            <a:ext uri="{FF2B5EF4-FFF2-40B4-BE49-F238E27FC236}">
              <a16:creationId xmlns:a16="http://schemas.microsoft.com/office/drawing/2014/main" id="{1D8D5FCF-2642-4B07-8B51-BEAE0F7B1D55}"/>
            </a:ext>
          </a:extLst>
        </xdr:cNvPr>
        <xdr:cNvSpPr txBox="1">
          <a:spLocks noChangeArrowheads="1"/>
        </xdr:cNvSpPr>
      </xdr:nvSpPr>
      <xdr:spPr bwMode="auto">
        <a:xfrm>
          <a:off x="2514600" y="10391775"/>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36" name="Text Box 22">
          <a:extLst>
            <a:ext uri="{FF2B5EF4-FFF2-40B4-BE49-F238E27FC236}">
              <a16:creationId xmlns:a16="http://schemas.microsoft.com/office/drawing/2014/main" id="{FB03717C-F087-41F4-9570-203EFFE1415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37" name="Text Box 23">
          <a:extLst>
            <a:ext uri="{FF2B5EF4-FFF2-40B4-BE49-F238E27FC236}">
              <a16:creationId xmlns:a16="http://schemas.microsoft.com/office/drawing/2014/main" id="{556490DD-224A-431B-9FD9-96BB402E64E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38" name="Text Box 24">
          <a:extLst>
            <a:ext uri="{FF2B5EF4-FFF2-40B4-BE49-F238E27FC236}">
              <a16:creationId xmlns:a16="http://schemas.microsoft.com/office/drawing/2014/main" id="{CDB5C9E9-E1AA-4BBA-A9C9-106B649CE64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39" name="Text Box 25">
          <a:extLst>
            <a:ext uri="{FF2B5EF4-FFF2-40B4-BE49-F238E27FC236}">
              <a16:creationId xmlns:a16="http://schemas.microsoft.com/office/drawing/2014/main" id="{3F3E7D9F-5965-453C-94B9-7003F96C660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40" name="Text Box 26">
          <a:extLst>
            <a:ext uri="{FF2B5EF4-FFF2-40B4-BE49-F238E27FC236}">
              <a16:creationId xmlns:a16="http://schemas.microsoft.com/office/drawing/2014/main" id="{46F4E805-F657-4A36-BE83-2941EBCA592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41" name="Text Box 27">
          <a:extLst>
            <a:ext uri="{FF2B5EF4-FFF2-40B4-BE49-F238E27FC236}">
              <a16:creationId xmlns:a16="http://schemas.microsoft.com/office/drawing/2014/main" id="{3E526CD8-EBF0-4378-B4BD-F07B40FE7C2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42" name="Text Box 28">
          <a:extLst>
            <a:ext uri="{FF2B5EF4-FFF2-40B4-BE49-F238E27FC236}">
              <a16:creationId xmlns:a16="http://schemas.microsoft.com/office/drawing/2014/main" id="{E8FFBB27-FD13-4C67-829E-CCBC60F8B7F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43" name="Text Box 29">
          <a:extLst>
            <a:ext uri="{FF2B5EF4-FFF2-40B4-BE49-F238E27FC236}">
              <a16:creationId xmlns:a16="http://schemas.microsoft.com/office/drawing/2014/main" id="{7F21053A-00E9-48DC-B4BD-F3423A1E4E4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44" name="Text Box 14">
          <a:extLst>
            <a:ext uri="{FF2B5EF4-FFF2-40B4-BE49-F238E27FC236}">
              <a16:creationId xmlns:a16="http://schemas.microsoft.com/office/drawing/2014/main" id="{787D5458-281B-4651-AE1A-3193FCB1D61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45" name="Text Box 15">
          <a:extLst>
            <a:ext uri="{FF2B5EF4-FFF2-40B4-BE49-F238E27FC236}">
              <a16:creationId xmlns:a16="http://schemas.microsoft.com/office/drawing/2014/main" id="{F481CC42-120C-4BE9-BD27-4AF12B6BA39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46" name="Text Box 16">
          <a:extLst>
            <a:ext uri="{FF2B5EF4-FFF2-40B4-BE49-F238E27FC236}">
              <a16:creationId xmlns:a16="http://schemas.microsoft.com/office/drawing/2014/main" id="{04EBC4A9-146C-4D51-A96F-1CC9FCF4680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47" name="Text Box 17">
          <a:extLst>
            <a:ext uri="{FF2B5EF4-FFF2-40B4-BE49-F238E27FC236}">
              <a16:creationId xmlns:a16="http://schemas.microsoft.com/office/drawing/2014/main" id="{8114597F-8938-41DA-94DE-C36B373997A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48" name="Text Box 18">
          <a:extLst>
            <a:ext uri="{FF2B5EF4-FFF2-40B4-BE49-F238E27FC236}">
              <a16:creationId xmlns:a16="http://schemas.microsoft.com/office/drawing/2014/main" id="{CED1FFDE-F72C-4465-9D52-B7CEFF516F8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49" name="Text Box 19">
          <a:extLst>
            <a:ext uri="{FF2B5EF4-FFF2-40B4-BE49-F238E27FC236}">
              <a16:creationId xmlns:a16="http://schemas.microsoft.com/office/drawing/2014/main" id="{7EAE8266-28E4-4358-866E-1B676091F7D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50" name="Text Box 20">
          <a:extLst>
            <a:ext uri="{FF2B5EF4-FFF2-40B4-BE49-F238E27FC236}">
              <a16:creationId xmlns:a16="http://schemas.microsoft.com/office/drawing/2014/main" id="{348C2D18-C92E-4A3E-B3A3-6144479D838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51" name="Text Box 21">
          <a:extLst>
            <a:ext uri="{FF2B5EF4-FFF2-40B4-BE49-F238E27FC236}">
              <a16:creationId xmlns:a16="http://schemas.microsoft.com/office/drawing/2014/main" id="{95AB6A04-2FC9-4957-A7EC-91118024FA1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52" name="Text Box 14">
          <a:extLst>
            <a:ext uri="{FF2B5EF4-FFF2-40B4-BE49-F238E27FC236}">
              <a16:creationId xmlns:a16="http://schemas.microsoft.com/office/drawing/2014/main" id="{4004CE22-E0EB-46ED-A409-D7914322026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53" name="Text Box 15">
          <a:extLst>
            <a:ext uri="{FF2B5EF4-FFF2-40B4-BE49-F238E27FC236}">
              <a16:creationId xmlns:a16="http://schemas.microsoft.com/office/drawing/2014/main" id="{77D8F472-39DB-4211-911C-478A3845808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54" name="Text Box 16">
          <a:extLst>
            <a:ext uri="{FF2B5EF4-FFF2-40B4-BE49-F238E27FC236}">
              <a16:creationId xmlns:a16="http://schemas.microsoft.com/office/drawing/2014/main" id="{BFCA948E-7BCE-4803-A7F9-7F2EF7EF929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55" name="Text Box 17">
          <a:extLst>
            <a:ext uri="{FF2B5EF4-FFF2-40B4-BE49-F238E27FC236}">
              <a16:creationId xmlns:a16="http://schemas.microsoft.com/office/drawing/2014/main" id="{7A4702BF-98D6-4130-A317-D75F3DEE96B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56" name="Text Box 18">
          <a:extLst>
            <a:ext uri="{FF2B5EF4-FFF2-40B4-BE49-F238E27FC236}">
              <a16:creationId xmlns:a16="http://schemas.microsoft.com/office/drawing/2014/main" id="{ABBD8B79-A9F1-43F2-B08B-6CE4F98C67A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57" name="Text Box 19">
          <a:extLst>
            <a:ext uri="{FF2B5EF4-FFF2-40B4-BE49-F238E27FC236}">
              <a16:creationId xmlns:a16="http://schemas.microsoft.com/office/drawing/2014/main" id="{E9ED16B7-64C7-406F-9155-5525786A66F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58" name="Text Box 20">
          <a:extLst>
            <a:ext uri="{FF2B5EF4-FFF2-40B4-BE49-F238E27FC236}">
              <a16:creationId xmlns:a16="http://schemas.microsoft.com/office/drawing/2014/main" id="{2F5700D9-2F6C-44BC-B786-56E1D22FC29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59" name="Text Box 21">
          <a:extLst>
            <a:ext uri="{FF2B5EF4-FFF2-40B4-BE49-F238E27FC236}">
              <a16:creationId xmlns:a16="http://schemas.microsoft.com/office/drawing/2014/main" id="{9365E7CF-FB8C-4E63-9E5B-2E62F911036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60" name="Text Box 22">
          <a:extLst>
            <a:ext uri="{FF2B5EF4-FFF2-40B4-BE49-F238E27FC236}">
              <a16:creationId xmlns:a16="http://schemas.microsoft.com/office/drawing/2014/main" id="{29D28851-EB71-4779-8512-F1B3A07983A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61" name="Text Box 23">
          <a:extLst>
            <a:ext uri="{FF2B5EF4-FFF2-40B4-BE49-F238E27FC236}">
              <a16:creationId xmlns:a16="http://schemas.microsoft.com/office/drawing/2014/main" id="{48581FF8-7552-483F-9C6B-6005AF07890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62" name="Text Box 24">
          <a:extLst>
            <a:ext uri="{FF2B5EF4-FFF2-40B4-BE49-F238E27FC236}">
              <a16:creationId xmlns:a16="http://schemas.microsoft.com/office/drawing/2014/main" id="{5550D1D1-16F1-4D55-9696-A8BEDB78652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63" name="Text Box 25">
          <a:extLst>
            <a:ext uri="{FF2B5EF4-FFF2-40B4-BE49-F238E27FC236}">
              <a16:creationId xmlns:a16="http://schemas.microsoft.com/office/drawing/2014/main" id="{C557566A-E86C-4F16-B406-4D0A68310A8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64" name="Text Box 26">
          <a:extLst>
            <a:ext uri="{FF2B5EF4-FFF2-40B4-BE49-F238E27FC236}">
              <a16:creationId xmlns:a16="http://schemas.microsoft.com/office/drawing/2014/main" id="{E7732C44-B603-4273-A3CA-C372ECF2D3A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65" name="Text Box 27">
          <a:extLst>
            <a:ext uri="{FF2B5EF4-FFF2-40B4-BE49-F238E27FC236}">
              <a16:creationId xmlns:a16="http://schemas.microsoft.com/office/drawing/2014/main" id="{38F4A5D6-88D2-4FF7-AFA0-52ED7EEA934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66" name="Text Box 28">
          <a:extLst>
            <a:ext uri="{FF2B5EF4-FFF2-40B4-BE49-F238E27FC236}">
              <a16:creationId xmlns:a16="http://schemas.microsoft.com/office/drawing/2014/main" id="{522BE6A6-29C7-4EBA-BFEC-117A33599F4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67" name="Text Box 29">
          <a:extLst>
            <a:ext uri="{FF2B5EF4-FFF2-40B4-BE49-F238E27FC236}">
              <a16:creationId xmlns:a16="http://schemas.microsoft.com/office/drawing/2014/main" id="{E465AC9E-8009-4554-ADD2-457204A1BD4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68" name="Text Box 14">
          <a:extLst>
            <a:ext uri="{FF2B5EF4-FFF2-40B4-BE49-F238E27FC236}">
              <a16:creationId xmlns:a16="http://schemas.microsoft.com/office/drawing/2014/main" id="{C7FCCB40-EA86-4BF7-92F7-B5247A276F4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69" name="Text Box 15">
          <a:extLst>
            <a:ext uri="{FF2B5EF4-FFF2-40B4-BE49-F238E27FC236}">
              <a16:creationId xmlns:a16="http://schemas.microsoft.com/office/drawing/2014/main" id="{221ECAC5-6769-4A62-837C-8BD1699D755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70" name="Text Box 16">
          <a:extLst>
            <a:ext uri="{FF2B5EF4-FFF2-40B4-BE49-F238E27FC236}">
              <a16:creationId xmlns:a16="http://schemas.microsoft.com/office/drawing/2014/main" id="{D9EE335E-7801-43F7-B853-63F771CB898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71" name="Text Box 17">
          <a:extLst>
            <a:ext uri="{FF2B5EF4-FFF2-40B4-BE49-F238E27FC236}">
              <a16:creationId xmlns:a16="http://schemas.microsoft.com/office/drawing/2014/main" id="{C010AEF9-488E-4036-8AE0-2BA7F10CD15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72" name="Text Box 18">
          <a:extLst>
            <a:ext uri="{FF2B5EF4-FFF2-40B4-BE49-F238E27FC236}">
              <a16:creationId xmlns:a16="http://schemas.microsoft.com/office/drawing/2014/main" id="{B11B598F-7972-4932-8CBE-F127E2E83DF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73" name="Text Box 19">
          <a:extLst>
            <a:ext uri="{FF2B5EF4-FFF2-40B4-BE49-F238E27FC236}">
              <a16:creationId xmlns:a16="http://schemas.microsoft.com/office/drawing/2014/main" id="{8A874E3D-1C49-4BC3-96A5-45FA74660B9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74" name="Text Box 20">
          <a:extLst>
            <a:ext uri="{FF2B5EF4-FFF2-40B4-BE49-F238E27FC236}">
              <a16:creationId xmlns:a16="http://schemas.microsoft.com/office/drawing/2014/main" id="{E972495B-DAE4-4DD1-9F79-061D4CB094D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75" name="Text Box 21">
          <a:extLst>
            <a:ext uri="{FF2B5EF4-FFF2-40B4-BE49-F238E27FC236}">
              <a16:creationId xmlns:a16="http://schemas.microsoft.com/office/drawing/2014/main" id="{8BB2B569-9719-4FB5-9A66-32B517E912A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76" name="Text Box 14">
          <a:extLst>
            <a:ext uri="{FF2B5EF4-FFF2-40B4-BE49-F238E27FC236}">
              <a16:creationId xmlns:a16="http://schemas.microsoft.com/office/drawing/2014/main" id="{1AC55664-907F-4E66-A947-BF7A46FD4E4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77" name="Text Box 15">
          <a:extLst>
            <a:ext uri="{FF2B5EF4-FFF2-40B4-BE49-F238E27FC236}">
              <a16:creationId xmlns:a16="http://schemas.microsoft.com/office/drawing/2014/main" id="{13CD8FED-2693-460D-B7DF-FC40618BA77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78" name="Text Box 16">
          <a:extLst>
            <a:ext uri="{FF2B5EF4-FFF2-40B4-BE49-F238E27FC236}">
              <a16:creationId xmlns:a16="http://schemas.microsoft.com/office/drawing/2014/main" id="{7DBD838F-0F21-4D38-9FF2-287819C75F8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79" name="Text Box 17">
          <a:extLst>
            <a:ext uri="{FF2B5EF4-FFF2-40B4-BE49-F238E27FC236}">
              <a16:creationId xmlns:a16="http://schemas.microsoft.com/office/drawing/2014/main" id="{6F660667-1042-4487-BC9E-E9C2F7E95FA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80" name="Text Box 18">
          <a:extLst>
            <a:ext uri="{FF2B5EF4-FFF2-40B4-BE49-F238E27FC236}">
              <a16:creationId xmlns:a16="http://schemas.microsoft.com/office/drawing/2014/main" id="{148917B2-60E1-4898-AF97-B5277412BB6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81" name="Text Box 19">
          <a:extLst>
            <a:ext uri="{FF2B5EF4-FFF2-40B4-BE49-F238E27FC236}">
              <a16:creationId xmlns:a16="http://schemas.microsoft.com/office/drawing/2014/main" id="{360AE38F-89D2-4EEA-9C98-39AEBA42E4D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82" name="Text Box 20">
          <a:extLst>
            <a:ext uri="{FF2B5EF4-FFF2-40B4-BE49-F238E27FC236}">
              <a16:creationId xmlns:a16="http://schemas.microsoft.com/office/drawing/2014/main" id="{0B23E44E-1966-421A-A760-1D04C610B9A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83" name="Text Box 21">
          <a:extLst>
            <a:ext uri="{FF2B5EF4-FFF2-40B4-BE49-F238E27FC236}">
              <a16:creationId xmlns:a16="http://schemas.microsoft.com/office/drawing/2014/main" id="{7E59B935-33BF-4135-BABF-A8AAA97E0C7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84" name="Text Box 22">
          <a:extLst>
            <a:ext uri="{FF2B5EF4-FFF2-40B4-BE49-F238E27FC236}">
              <a16:creationId xmlns:a16="http://schemas.microsoft.com/office/drawing/2014/main" id="{CC56CFA1-B130-49B2-9D17-3F72B336A8B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85" name="Text Box 23">
          <a:extLst>
            <a:ext uri="{FF2B5EF4-FFF2-40B4-BE49-F238E27FC236}">
              <a16:creationId xmlns:a16="http://schemas.microsoft.com/office/drawing/2014/main" id="{0F99D80B-BCB4-4715-BA1B-67FBEA059DD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86" name="Text Box 24">
          <a:extLst>
            <a:ext uri="{FF2B5EF4-FFF2-40B4-BE49-F238E27FC236}">
              <a16:creationId xmlns:a16="http://schemas.microsoft.com/office/drawing/2014/main" id="{8A5B9580-1AE2-4314-9CEB-EC2E4F6E82F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87" name="Text Box 25">
          <a:extLst>
            <a:ext uri="{FF2B5EF4-FFF2-40B4-BE49-F238E27FC236}">
              <a16:creationId xmlns:a16="http://schemas.microsoft.com/office/drawing/2014/main" id="{D3B9F45C-B171-4C6C-B045-6C28BED6FD8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88" name="Text Box 26">
          <a:extLst>
            <a:ext uri="{FF2B5EF4-FFF2-40B4-BE49-F238E27FC236}">
              <a16:creationId xmlns:a16="http://schemas.microsoft.com/office/drawing/2014/main" id="{57FBA5DD-B041-42B9-B48F-672A72B51F0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89" name="Text Box 27">
          <a:extLst>
            <a:ext uri="{FF2B5EF4-FFF2-40B4-BE49-F238E27FC236}">
              <a16:creationId xmlns:a16="http://schemas.microsoft.com/office/drawing/2014/main" id="{2ADB3DE6-829A-46BB-B8B4-D8951AA12F6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90" name="Text Box 28">
          <a:extLst>
            <a:ext uri="{FF2B5EF4-FFF2-40B4-BE49-F238E27FC236}">
              <a16:creationId xmlns:a16="http://schemas.microsoft.com/office/drawing/2014/main" id="{FC50E9FB-9BC2-489E-8154-E93E23D8A2D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91" name="Text Box 29">
          <a:extLst>
            <a:ext uri="{FF2B5EF4-FFF2-40B4-BE49-F238E27FC236}">
              <a16:creationId xmlns:a16="http://schemas.microsoft.com/office/drawing/2014/main" id="{3BABE14E-3DF9-438D-B2A5-B059183E840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92" name="Text Box 14">
          <a:extLst>
            <a:ext uri="{FF2B5EF4-FFF2-40B4-BE49-F238E27FC236}">
              <a16:creationId xmlns:a16="http://schemas.microsoft.com/office/drawing/2014/main" id="{E876CEDA-B738-49E7-9136-A355056EB18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93" name="Text Box 15">
          <a:extLst>
            <a:ext uri="{FF2B5EF4-FFF2-40B4-BE49-F238E27FC236}">
              <a16:creationId xmlns:a16="http://schemas.microsoft.com/office/drawing/2014/main" id="{39157718-98D5-48CE-9FA3-9465BF38FFD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94" name="Text Box 16">
          <a:extLst>
            <a:ext uri="{FF2B5EF4-FFF2-40B4-BE49-F238E27FC236}">
              <a16:creationId xmlns:a16="http://schemas.microsoft.com/office/drawing/2014/main" id="{9B228FF0-C45A-438C-9CDA-185C03C2042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95" name="Text Box 17">
          <a:extLst>
            <a:ext uri="{FF2B5EF4-FFF2-40B4-BE49-F238E27FC236}">
              <a16:creationId xmlns:a16="http://schemas.microsoft.com/office/drawing/2014/main" id="{B95805A8-8DBC-406C-B307-7BEFC2E6988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96" name="Text Box 18">
          <a:extLst>
            <a:ext uri="{FF2B5EF4-FFF2-40B4-BE49-F238E27FC236}">
              <a16:creationId xmlns:a16="http://schemas.microsoft.com/office/drawing/2014/main" id="{CF451F8C-438D-47D1-89DC-26574234DD7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97" name="Text Box 19">
          <a:extLst>
            <a:ext uri="{FF2B5EF4-FFF2-40B4-BE49-F238E27FC236}">
              <a16:creationId xmlns:a16="http://schemas.microsoft.com/office/drawing/2014/main" id="{3BB73A30-F1E3-4465-9390-5F7D717F517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98" name="Text Box 20">
          <a:extLst>
            <a:ext uri="{FF2B5EF4-FFF2-40B4-BE49-F238E27FC236}">
              <a16:creationId xmlns:a16="http://schemas.microsoft.com/office/drawing/2014/main" id="{88603EFC-701C-4562-8315-37B511F8C28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399" name="Text Box 21">
          <a:extLst>
            <a:ext uri="{FF2B5EF4-FFF2-40B4-BE49-F238E27FC236}">
              <a16:creationId xmlns:a16="http://schemas.microsoft.com/office/drawing/2014/main" id="{4107860B-62CB-406F-9ACD-F537BBB96EE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00" name="Text Box 14">
          <a:extLst>
            <a:ext uri="{FF2B5EF4-FFF2-40B4-BE49-F238E27FC236}">
              <a16:creationId xmlns:a16="http://schemas.microsoft.com/office/drawing/2014/main" id="{7A71490C-623B-4747-ACBE-4CD667ED88C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01" name="Text Box 15">
          <a:extLst>
            <a:ext uri="{FF2B5EF4-FFF2-40B4-BE49-F238E27FC236}">
              <a16:creationId xmlns:a16="http://schemas.microsoft.com/office/drawing/2014/main" id="{0918136C-1475-43C3-93AA-99094A7B9CD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02" name="Text Box 16">
          <a:extLst>
            <a:ext uri="{FF2B5EF4-FFF2-40B4-BE49-F238E27FC236}">
              <a16:creationId xmlns:a16="http://schemas.microsoft.com/office/drawing/2014/main" id="{3BE62A22-9053-4C57-B9DE-16438894026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03" name="Text Box 17">
          <a:extLst>
            <a:ext uri="{FF2B5EF4-FFF2-40B4-BE49-F238E27FC236}">
              <a16:creationId xmlns:a16="http://schemas.microsoft.com/office/drawing/2014/main" id="{ECEEB44F-2F2B-4F7D-B00F-935C0F631CB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04" name="Text Box 18">
          <a:extLst>
            <a:ext uri="{FF2B5EF4-FFF2-40B4-BE49-F238E27FC236}">
              <a16:creationId xmlns:a16="http://schemas.microsoft.com/office/drawing/2014/main" id="{D037388C-5E42-4F45-A169-B3B13AD42B9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05" name="Text Box 19">
          <a:extLst>
            <a:ext uri="{FF2B5EF4-FFF2-40B4-BE49-F238E27FC236}">
              <a16:creationId xmlns:a16="http://schemas.microsoft.com/office/drawing/2014/main" id="{02A6CDEB-FD93-4DC0-9C56-D95A5702B97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06" name="Text Box 20">
          <a:extLst>
            <a:ext uri="{FF2B5EF4-FFF2-40B4-BE49-F238E27FC236}">
              <a16:creationId xmlns:a16="http://schemas.microsoft.com/office/drawing/2014/main" id="{33C1689E-F963-4707-A20D-9F22E08CC5C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07" name="Text Box 21">
          <a:extLst>
            <a:ext uri="{FF2B5EF4-FFF2-40B4-BE49-F238E27FC236}">
              <a16:creationId xmlns:a16="http://schemas.microsoft.com/office/drawing/2014/main" id="{18450649-64B3-4B79-A5EB-7DDDB09EA0B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08" name="Text Box 22">
          <a:extLst>
            <a:ext uri="{FF2B5EF4-FFF2-40B4-BE49-F238E27FC236}">
              <a16:creationId xmlns:a16="http://schemas.microsoft.com/office/drawing/2014/main" id="{C27A9845-E141-47EB-A526-3E61613A817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09" name="Text Box 23">
          <a:extLst>
            <a:ext uri="{FF2B5EF4-FFF2-40B4-BE49-F238E27FC236}">
              <a16:creationId xmlns:a16="http://schemas.microsoft.com/office/drawing/2014/main" id="{FD17738D-584A-46CD-AEFE-F3F9ABD4053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10" name="Text Box 24">
          <a:extLst>
            <a:ext uri="{FF2B5EF4-FFF2-40B4-BE49-F238E27FC236}">
              <a16:creationId xmlns:a16="http://schemas.microsoft.com/office/drawing/2014/main" id="{F0549C5A-A3F6-46C4-992A-131DBFBB343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11" name="Text Box 25">
          <a:extLst>
            <a:ext uri="{FF2B5EF4-FFF2-40B4-BE49-F238E27FC236}">
              <a16:creationId xmlns:a16="http://schemas.microsoft.com/office/drawing/2014/main" id="{F97120CE-123D-4A22-88EB-2C631554905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12" name="Text Box 26">
          <a:extLst>
            <a:ext uri="{FF2B5EF4-FFF2-40B4-BE49-F238E27FC236}">
              <a16:creationId xmlns:a16="http://schemas.microsoft.com/office/drawing/2014/main" id="{D43975BF-1CEC-460E-8189-C8DAF677775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13" name="Text Box 27">
          <a:extLst>
            <a:ext uri="{FF2B5EF4-FFF2-40B4-BE49-F238E27FC236}">
              <a16:creationId xmlns:a16="http://schemas.microsoft.com/office/drawing/2014/main" id="{343DAF15-8120-424E-AF31-B8ED4947A48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14" name="Text Box 28">
          <a:extLst>
            <a:ext uri="{FF2B5EF4-FFF2-40B4-BE49-F238E27FC236}">
              <a16:creationId xmlns:a16="http://schemas.microsoft.com/office/drawing/2014/main" id="{4CF6CA0A-0128-4AFC-9F3F-66C51B115B9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15" name="Text Box 29">
          <a:extLst>
            <a:ext uri="{FF2B5EF4-FFF2-40B4-BE49-F238E27FC236}">
              <a16:creationId xmlns:a16="http://schemas.microsoft.com/office/drawing/2014/main" id="{BAF67B0A-EAF9-49E0-B2FE-E1EDCEB120E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16" name="Text Box 14">
          <a:extLst>
            <a:ext uri="{FF2B5EF4-FFF2-40B4-BE49-F238E27FC236}">
              <a16:creationId xmlns:a16="http://schemas.microsoft.com/office/drawing/2014/main" id="{CDC79D50-8299-47BE-B1BD-0A13CC34F35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17" name="Text Box 15">
          <a:extLst>
            <a:ext uri="{FF2B5EF4-FFF2-40B4-BE49-F238E27FC236}">
              <a16:creationId xmlns:a16="http://schemas.microsoft.com/office/drawing/2014/main" id="{B42DCEAE-3222-4556-A304-B7301EE00A7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18" name="Text Box 16">
          <a:extLst>
            <a:ext uri="{FF2B5EF4-FFF2-40B4-BE49-F238E27FC236}">
              <a16:creationId xmlns:a16="http://schemas.microsoft.com/office/drawing/2014/main" id="{203713DF-6150-46EB-8028-9D27A12878B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19" name="Text Box 17">
          <a:extLst>
            <a:ext uri="{FF2B5EF4-FFF2-40B4-BE49-F238E27FC236}">
              <a16:creationId xmlns:a16="http://schemas.microsoft.com/office/drawing/2014/main" id="{08FF03AE-0136-4499-A0B3-27F5DCBB06F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20" name="Text Box 18">
          <a:extLst>
            <a:ext uri="{FF2B5EF4-FFF2-40B4-BE49-F238E27FC236}">
              <a16:creationId xmlns:a16="http://schemas.microsoft.com/office/drawing/2014/main" id="{637599CC-F787-4494-870D-45543EEBFDC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21" name="Text Box 19">
          <a:extLst>
            <a:ext uri="{FF2B5EF4-FFF2-40B4-BE49-F238E27FC236}">
              <a16:creationId xmlns:a16="http://schemas.microsoft.com/office/drawing/2014/main" id="{0D289C30-80D6-410C-9093-6C5D32E7B0A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22" name="Text Box 20">
          <a:extLst>
            <a:ext uri="{FF2B5EF4-FFF2-40B4-BE49-F238E27FC236}">
              <a16:creationId xmlns:a16="http://schemas.microsoft.com/office/drawing/2014/main" id="{43DE210E-3545-45A5-AF5A-B9F77A8FBAF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23" name="Text Box 21">
          <a:extLst>
            <a:ext uri="{FF2B5EF4-FFF2-40B4-BE49-F238E27FC236}">
              <a16:creationId xmlns:a16="http://schemas.microsoft.com/office/drawing/2014/main" id="{AE63F3BA-208C-4CA3-B079-BAE62AA7059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24" name="Text Box 14">
          <a:extLst>
            <a:ext uri="{FF2B5EF4-FFF2-40B4-BE49-F238E27FC236}">
              <a16:creationId xmlns:a16="http://schemas.microsoft.com/office/drawing/2014/main" id="{5FA18F3B-3B0F-4028-BE8D-E3A5AA931EF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25" name="Text Box 15">
          <a:extLst>
            <a:ext uri="{FF2B5EF4-FFF2-40B4-BE49-F238E27FC236}">
              <a16:creationId xmlns:a16="http://schemas.microsoft.com/office/drawing/2014/main" id="{2A51D55B-171D-4976-A368-B7FF23F94ED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26" name="Text Box 16">
          <a:extLst>
            <a:ext uri="{FF2B5EF4-FFF2-40B4-BE49-F238E27FC236}">
              <a16:creationId xmlns:a16="http://schemas.microsoft.com/office/drawing/2014/main" id="{19365F9D-5081-4545-8B0E-368A1BD3AF6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27" name="Text Box 17">
          <a:extLst>
            <a:ext uri="{FF2B5EF4-FFF2-40B4-BE49-F238E27FC236}">
              <a16:creationId xmlns:a16="http://schemas.microsoft.com/office/drawing/2014/main" id="{28DF361E-5944-4A9A-8479-F6DBACF0A4F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28" name="Text Box 18">
          <a:extLst>
            <a:ext uri="{FF2B5EF4-FFF2-40B4-BE49-F238E27FC236}">
              <a16:creationId xmlns:a16="http://schemas.microsoft.com/office/drawing/2014/main" id="{0CC00832-08DF-43C9-8DB6-EAE0EBA1E3F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29" name="Text Box 19">
          <a:extLst>
            <a:ext uri="{FF2B5EF4-FFF2-40B4-BE49-F238E27FC236}">
              <a16:creationId xmlns:a16="http://schemas.microsoft.com/office/drawing/2014/main" id="{5167C561-C166-4A5C-8003-10C767C7DA4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30" name="Text Box 20">
          <a:extLst>
            <a:ext uri="{FF2B5EF4-FFF2-40B4-BE49-F238E27FC236}">
              <a16:creationId xmlns:a16="http://schemas.microsoft.com/office/drawing/2014/main" id="{8A221A9B-60E4-4A8C-B3CF-41179909D40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31" name="Text Box 21">
          <a:extLst>
            <a:ext uri="{FF2B5EF4-FFF2-40B4-BE49-F238E27FC236}">
              <a16:creationId xmlns:a16="http://schemas.microsoft.com/office/drawing/2014/main" id="{A4C75DC5-E3C7-44D1-BAAF-51C329B52CF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32" name="Text Box 22">
          <a:extLst>
            <a:ext uri="{FF2B5EF4-FFF2-40B4-BE49-F238E27FC236}">
              <a16:creationId xmlns:a16="http://schemas.microsoft.com/office/drawing/2014/main" id="{8D4E4704-60FE-4710-98D4-4783A3E500F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33" name="Text Box 23">
          <a:extLst>
            <a:ext uri="{FF2B5EF4-FFF2-40B4-BE49-F238E27FC236}">
              <a16:creationId xmlns:a16="http://schemas.microsoft.com/office/drawing/2014/main" id="{F5ED7375-25DF-4D80-AB75-F808B83C7E9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34" name="Text Box 24">
          <a:extLst>
            <a:ext uri="{FF2B5EF4-FFF2-40B4-BE49-F238E27FC236}">
              <a16:creationId xmlns:a16="http://schemas.microsoft.com/office/drawing/2014/main" id="{6E89D8B2-CF90-4321-81C7-EFFDC77768F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35" name="Text Box 25">
          <a:extLst>
            <a:ext uri="{FF2B5EF4-FFF2-40B4-BE49-F238E27FC236}">
              <a16:creationId xmlns:a16="http://schemas.microsoft.com/office/drawing/2014/main" id="{E5BF90B6-B833-4D02-965D-9A0654CE5C8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36" name="Text Box 26">
          <a:extLst>
            <a:ext uri="{FF2B5EF4-FFF2-40B4-BE49-F238E27FC236}">
              <a16:creationId xmlns:a16="http://schemas.microsoft.com/office/drawing/2014/main" id="{A75DB83B-96DF-4DCE-8A7F-F2A768924CD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37" name="Text Box 27">
          <a:extLst>
            <a:ext uri="{FF2B5EF4-FFF2-40B4-BE49-F238E27FC236}">
              <a16:creationId xmlns:a16="http://schemas.microsoft.com/office/drawing/2014/main" id="{9974D17B-9CEB-4E86-A0B3-42BA74450D5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38" name="Text Box 28">
          <a:extLst>
            <a:ext uri="{FF2B5EF4-FFF2-40B4-BE49-F238E27FC236}">
              <a16:creationId xmlns:a16="http://schemas.microsoft.com/office/drawing/2014/main" id="{2F55EC07-2AFF-4013-BD87-F34E7B12B74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39" name="Text Box 29">
          <a:extLst>
            <a:ext uri="{FF2B5EF4-FFF2-40B4-BE49-F238E27FC236}">
              <a16:creationId xmlns:a16="http://schemas.microsoft.com/office/drawing/2014/main" id="{DBB6AC55-780F-43D1-A086-6673BD28CAB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40" name="Text Box 14">
          <a:extLst>
            <a:ext uri="{FF2B5EF4-FFF2-40B4-BE49-F238E27FC236}">
              <a16:creationId xmlns:a16="http://schemas.microsoft.com/office/drawing/2014/main" id="{E2A8652D-80F1-4D4C-9820-8813B8189D7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41" name="Text Box 15">
          <a:extLst>
            <a:ext uri="{FF2B5EF4-FFF2-40B4-BE49-F238E27FC236}">
              <a16:creationId xmlns:a16="http://schemas.microsoft.com/office/drawing/2014/main" id="{0E5F2178-6784-430F-ADDB-4D551EB59C2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42" name="Text Box 16">
          <a:extLst>
            <a:ext uri="{FF2B5EF4-FFF2-40B4-BE49-F238E27FC236}">
              <a16:creationId xmlns:a16="http://schemas.microsoft.com/office/drawing/2014/main" id="{FEABF038-F055-4282-A915-9A520526AE6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43" name="Text Box 17">
          <a:extLst>
            <a:ext uri="{FF2B5EF4-FFF2-40B4-BE49-F238E27FC236}">
              <a16:creationId xmlns:a16="http://schemas.microsoft.com/office/drawing/2014/main" id="{93A33709-BD98-4CBC-9F98-594CC8A1DBD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44" name="Text Box 18">
          <a:extLst>
            <a:ext uri="{FF2B5EF4-FFF2-40B4-BE49-F238E27FC236}">
              <a16:creationId xmlns:a16="http://schemas.microsoft.com/office/drawing/2014/main" id="{59BBA9DC-7A50-4B2A-B2D0-82559CBB339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45" name="Text Box 19">
          <a:extLst>
            <a:ext uri="{FF2B5EF4-FFF2-40B4-BE49-F238E27FC236}">
              <a16:creationId xmlns:a16="http://schemas.microsoft.com/office/drawing/2014/main" id="{4BC024AE-A06B-4F50-8CE7-564D7BD22F1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46" name="Text Box 20">
          <a:extLst>
            <a:ext uri="{FF2B5EF4-FFF2-40B4-BE49-F238E27FC236}">
              <a16:creationId xmlns:a16="http://schemas.microsoft.com/office/drawing/2014/main" id="{481165D2-A55C-4256-B354-44648D82129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47" name="Text Box 21">
          <a:extLst>
            <a:ext uri="{FF2B5EF4-FFF2-40B4-BE49-F238E27FC236}">
              <a16:creationId xmlns:a16="http://schemas.microsoft.com/office/drawing/2014/main" id="{80922C14-F75C-45F2-A15D-0B2C2EB6162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48" name="Text Box 14">
          <a:extLst>
            <a:ext uri="{FF2B5EF4-FFF2-40B4-BE49-F238E27FC236}">
              <a16:creationId xmlns:a16="http://schemas.microsoft.com/office/drawing/2014/main" id="{3C13E0AC-3C78-41F3-973B-C4EE8ECB46F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49" name="Text Box 15">
          <a:extLst>
            <a:ext uri="{FF2B5EF4-FFF2-40B4-BE49-F238E27FC236}">
              <a16:creationId xmlns:a16="http://schemas.microsoft.com/office/drawing/2014/main" id="{CFE2AB50-AE96-4011-94C2-374C3E58B06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50" name="Text Box 16">
          <a:extLst>
            <a:ext uri="{FF2B5EF4-FFF2-40B4-BE49-F238E27FC236}">
              <a16:creationId xmlns:a16="http://schemas.microsoft.com/office/drawing/2014/main" id="{BA90D78D-DCC2-45DB-A051-128FFFF9ED0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51" name="Text Box 17">
          <a:extLst>
            <a:ext uri="{FF2B5EF4-FFF2-40B4-BE49-F238E27FC236}">
              <a16:creationId xmlns:a16="http://schemas.microsoft.com/office/drawing/2014/main" id="{8D68A460-DC18-473D-8A79-9898D13093D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52" name="Text Box 18">
          <a:extLst>
            <a:ext uri="{FF2B5EF4-FFF2-40B4-BE49-F238E27FC236}">
              <a16:creationId xmlns:a16="http://schemas.microsoft.com/office/drawing/2014/main" id="{43B5ED32-EC7C-4F66-8BEF-A31FB0B0C6D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53" name="Text Box 19">
          <a:extLst>
            <a:ext uri="{FF2B5EF4-FFF2-40B4-BE49-F238E27FC236}">
              <a16:creationId xmlns:a16="http://schemas.microsoft.com/office/drawing/2014/main" id="{0498BBD6-2D4D-4823-96D6-55675BEDAFE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54" name="Text Box 20">
          <a:extLst>
            <a:ext uri="{FF2B5EF4-FFF2-40B4-BE49-F238E27FC236}">
              <a16:creationId xmlns:a16="http://schemas.microsoft.com/office/drawing/2014/main" id="{7CB78983-8C54-41D8-B90E-50641EF9360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55" name="Text Box 21">
          <a:extLst>
            <a:ext uri="{FF2B5EF4-FFF2-40B4-BE49-F238E27FC236}">
              <a16:creationId xmlns:a16="http://schemas.microsoft.com/office/drawing/2014/main" id="{6C1EE284-CF6E-4C90-B961-C0CF4E6AF26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56" name="Text Box 22">
          <a:extLst>
            <a:ext uri="{FF2B5EF4-FFF2-40B4-BE49-F238E27FC236}">
              <a16:creationId xmlns:a16="http://schemas.microsoft.com/office/drawing/2014/main" id="{08976902-4388-4A52-BAD9-D392D3082E9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57" name="Text Box 23">
          <a:extLst>
            <a:ext uri="{FF2B5EF4-FFF2-40B4-BE49-F238E27FC236}">
              <a16:creationId xmlns:a16="http://schemas.microsoft.com/office/drawing/2014/main" id="{5438FB23-8092-4C6B-A3D2-E6690EAD519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58" name="Text Box 24">
          <a:extLst>
            <a:ext uri="{FF2B5EF4-FFF2-40B4-BE49-F238E27FC236}">
              <a16:creationId xmlns:a16="http://schemas.microsoft.com/office/drawing/2014/main" id="{F964A5A9-D472-4760-B370-6E89E24F29C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59" name="Text Box 25">
          <a:extLst>
            <a:ext uri="{FF2B5EF4-FFF2-40B4-BE49-F238E27FC236}">
              <a16:creationId xmlns:a16="http://schemas.microsoft.com/office/drawing/2014/main" id="{4294EB6C-253E-44C2-8EFB-1C5178889E1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60" name="Text Box 26">
          <a:extLst>
            <a:ext uri="{FF2B5EF4-FFF2-40B4-BE49-F238E27FC236}">
              <a16:creationId xmlns:a16="http://schemas.microsoft.com/office/drawing/2014/main" id="{0417F098-0160-4B07-A0A9-7EC1F21DBC3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61" name="Text Box 27">
          <a:extLst>
            <a:ext uri="{FF2B5EF4-FFF2-40B4-BE49-F238E27FC236}">
              <a16:creationId xmlns:a16="http://schemas.microsoft.com/office/drawing/2014/main" id="{894C4A27-31AE-487F-9146-D1FD868DD9F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62" name="Text Box 28">
          <a:extLst>
            <a:ext uri="{FF2B5EF4-FFF2-40B4-BE49-F238E27FC236}">
              <a16:creationId xmlns:a16="http://schemas.microsoft.com/office/drawing/2014/main" id="{AAC831A1-45C2-43B0-8A0F-FD6F1AAEC92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63" name="Text Box 29">
          <a:extLst>
            <a:ext uri="{FF2B5EF4-FFF2-40B4-BE49-F238E27FC236}">
              <a16:creationId xmlns:a16="http://schemas.microsoft.com/office/drawing/2014/main" id="{C2FB1190-97AA-41D6-970C-0D510B7736E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64" name="Text Box 14">
          <a:extLst>
            <a:ext uri="{FF2B5EF4-FFF2-40B4-BE49-F238E27FC236}">
              <a16:creationId xmlns:a16="http://schemas.microsoft.com/office/drawing/2014/main" id="{A296D999-1FAD-4EDE-B3CF-421A95F7C15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65" name="Text Box 15">
          <a:extLst>
            <a:ext uri="{FF2B5EF4-FFF2-40B4-BE49-F238E27FC236}">
              <a16:creationId xmlns:a16="http://schemas.microsoft.com/office/drawing/2014/main" id="{E5E40345-04BB-45C5-B73C-99AF456BEA6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66" name="Text Box 16">
          <a:extLst>
            <a:ext uri="{FF2B5EF4-FFF2-40B4-BE49-F238E27FC236}">
              <a16:creationId xmlns:a16="http://schemas.microsoft.com/office/drawing/2014/main" id="{682EC3F7-561C-47C2-BEBD-2F74EF98177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67" name="Text Box 17">
          <a:extLst>
            <a:ext uri="{FF2B5EF4-FFF2-40B4-BE49-F238E27FC236}">
              <a16:creationId xmlns:a16="http://schemas.microsoft.com/office/drawing/2014/main" id="{B5F6DBC7-4F41-410D-887E-7C125685216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68" name="Text Box 18">
          <a:extLst>
            <a:ext uri="{FF2B5EF4-FFF2-40B4-BE49-F238E27FC236}">
              <a16:creationId xmlns:a16="http://schemas.microsoft.com/office/drawing/2014/main" id="{2A080CCE-8698-400F-8027-F07F72FBC30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69" name="Text Box 19">
          <a:extLst>
            <a:ext uri="{FF2B5EF4-FFF2-40B4-BE49-F238E27FC236}">
              <a16:creationId xmlns:a16="http://schemas.microsoft.com/office/drawing/2014/main" id="{CDF94142-E34B-497E-89BE-7593328C999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70" name="Text Box 20">
          <a:extLst>
            <a:ext uri="{FF2B5EF4-FFF2-40B4-BE49-F238E27FC236}">
              <a16:creationId xmlns:a16="http://schemas.microsoft.com/office/drawing/2014/main" id="{6782C2C0-DD3A-4BCF-9475-6134E73A68E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71" name="Text Box 21">
          <a:extLst>
            <a:ext uri="{FF2B5EF4-FFF2-40B4-BE49-F238E27FC236}">
              <a16:creationId xmlns:a16="http://schemas.microsoft.com/office/drawing/2014/main" id="{39BCAD05-250F-4E79-8EC1-A7622DF0F3F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72" name="Text Box 14">
          <a:extLst>
            <a:ext uri="{FF2B5EF4-FFF2-40B4-BE49-F238E27FC236}">
              <a16:creationId xmlns:a16="http://schemas.microsoft.com/office/drawing/2014/main" id="{7D6CADB4-6909-4014-AA17-C829D1D7FEA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73" name="Text Box 15">
          <a:extLst>
            <a:ext uri="{FF2B5EF4-FFF2-40B4-BE49-F238E27FC236}">
              <a16:creationId xmlns:a16="http://schemas.microsoft.com/office/drawing/2014/main" id="{6A508AC6-62AE-4FFE-BD44-09804B62BEA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74" name="Text Box 16">
          <a:extLst>
            <a:ext uri="{FF2B5EF4-FFF2-40B4-BE49-F238E27FC236}">
              <a16:creationId xmlns:a16="http://schemas.microsoft.com/office/drawing/2014/main" id="{FE59D896-0E7E-408A-8682-CEBF15FFC3D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75" name="Text Box 17">
          <a:extLst>
            <a:ext uri="{FF2B5EF4-FFF2-40B4-BE49-F238E27FC236}">
              <a16:creationId xmlns:a16="http://schemas.microsoft.com/office/drawing/2014/main" id="{C0D92E6F-3A57-406A-9F6E-64C5DF6D879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76" name="Text Box 18">
          <a:extLst>
            <a:ext uri="{FF2B5EF4-FFF2-40B4-BE49-F238E27FC236}">
              <a16:creationId xmlns:a16="http://schemas.microsoft.com/office/drawing/2014/main" id="{A4612A07-71F2-4EA3-B558-B4211EABD69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77" name="Text Box 19">
          <a:extLst>
            <a:ext uri="{FF2B5EF4-FFF2-40B4-BE49-F238E27FC236}">
              <a16:creationId xmlns:a16="http://schemas.microsoft.com/office/drawing/2014/main" id="{1568F101-8C3B-4805-8416-A25D11EAFAF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78" name="Text Box 20">
          <a:extLst>
            <a:ext uri="{FF2B5EF4-FFF2-40B4-BE49-F238E27FC236}">
              <a16:creationId xmlns:a16="http://schemas.microsoft.com/office/drawing/2014/main" id="{0C1A86A1-BC2D-46F0-9E85-615502D21DF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79" name="Text Box 21">
          <a:extLst>
            <a:ext uri="{FF2B5EF4-FFF2-40B4-BE49-F238E27FC236}">
              <a16:creationId xmlns:a16="http://schemas.microsoft.com/office/drawing/2014/main" id="{845D86F4-5C48-4A83-BAFB-3B7391F758A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80" name="Text Box 22">
          <a:extLst>
            <a:ext uri="{FF2B5EF4-FFF2-40B4-BE49-F238E27FC236}">
              <a16:creationId xmlns:a16="http://schemas.microsoft.com/office/drawing/2014/main" id="{67295D35-17CC-4F84-A5C7-ACCBB5674B7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81" name="Text Box 23">
          <a:extLst>
            <a:ext uri="{FF2B5EF4-FFF2-40B4-BE49-F238E27FC236}">
              <a16:creationId xmlns:a16="http://schemas.microsoft.com/office/drawing/2014/main" id="{873BA08C-3D7C-42E3-BFF8-00FDE1EF06E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82" name="Text Box 24">
          <a:extLst>
            <a:ext uri="{FF2B5EF4-FFF2-40B4-BE49-F238E27FC236}">
              <a16:creationId xmlns:a16="http://schemas.microsoft.com/office/drawing/2014/main" id="{D1797DA7-0806-468A-AA10-E2F1E882E8A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83" name="Text Box 25">
          <a:extLst>
            <a:ext uri="{FF2B5EF4-FFF2-40B4-BE49-F238E27FC236}">
              <a16:creationId xmlns:a16="http://schemas.microsoft.com/office/drawing/2014/main" id="{04714FD2-7924-4D90-A43B-2DF5A692A02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84" name="Text Box 26">
          <a:extLst>
            <a:ext uri="{FF2B5EF4-FFF2-40B4-BE49-F238E27FC236}">
              <a16:creationId xmlns:a16="http://schemas.microsoft.com/office/drawing/2014/main" id="{845D414E-BE95-4ED8-8712-02CBB257D3E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85" name="Text Box 27">
          <a:extLst>
            <a:ext uri="{FF2B5EF4-FFF2-40B4-BE49-F238E27FC236}">
              <a16:creationId xmlns:a16="http://schemas.microsoft.com/office/drawing/2014/main" id="{1EF3BE6D-3AC2-4204-AECF-C837DB1F5C0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86" name="Text Box 28">
          <a:extLst>
            <a:ext uri="{FF2B5EF4-FFF2-40B4-BE49-F238E27FC236}">
              <a16:creationId xmlns:a16="http://schemas.microsoft.com/office/drawing/2014/main" id="{61C58717-B68C-48D2-9D73-07CDED363D3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87" name="Text Box 29">
          <a:extLst>
            <a:ext uri="{FF2B5EF4-FFF2-40B4-BE49-F238E27FC236}">
              <a16:creationId xmlns:a16="http://schemas.microsoft.com/office/drawing/2014/main" id="{D28254CE-9D29-489B-8D56-5B267A452BC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88" name="Text Box 14">
          <a:extLst>
            <a:ext uri="{FF2B5EF4-FFF2-40B4-BE49-F238E27FC236}">
              <a16:creationId xmlns:a16="http://schemas.microsoft.com/office/drawing/2014/main" id="{D79C9447-C681-44EC-B936-A05B8166F5D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89" name="Text Box 15">
          <a:extLst>
            <a:ext uri="{FF2B5EF4-FFF2-40B4-BE49-F238E27FC236}">
              <a16:creationId xmlns:a16="http://schemas.microsoft.com/office/drawing/2014/main" id="{7BD29D6A-D92B-4E7E-B0B3-48900189C1F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90" name="Text Box 16">
          <a:extLst>
            <a:ext uri="{FF2B5EF4-FFF2-40B4-BE49-F238E27FC236}">
              <a16:creationId xmlns:a16="http://schemas.microsoft.com/office/drawing/2014/main" id="{95B3FA5F-1CD5-43C0-997A-2A9306F7C87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91" name="Text Box 17">
          <a:extLst>
            <a:ext uri="{FF2B5EF4-FFF2-40B4-BE49-F238E27FC236}">
              <a16:creationId xmlns:a16="http://schemas.microsoft.com/office/drawing/2014/main" id="{16C37887-2E74-4CCD-AD45-E6EE51EE6AA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92" name="Text Box 18">
          <a:extLst>
            <a:ext uri="{FF2B5EF4-FFF2-40B4-BE49-F238E27FC236}">
              <a16:creationId xmlns:a16="http://schemas.microsoft.com/office/drawing/2014/main" id="{08D139A2-AF88-401B-8190-D3BE6324BDF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93" name="Text Box 19">
          <a:extLst>
            <a:ext uri="{FF2B5EF4-FFF2-40B4-BE49-F238E27FC236}">
              <a16:creationId xmlns:a16="http://schemas.microsoft.com/office/drawing/2014/main" id="{B6391859-7117-4CAB-AB60-9AF87D697A4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94" name="Text Box 20">
          <a:extLst>
            <a:ext uri="{FF2B5EF4-FFF2-40B4-BE49-F238E27FC236}">
              <a16:creationId xmlns:a16="http://schemas.microsoft.com/office/drawing/2014/main" id="{9C6F6F6A-0DA2-4601-8A6C-BF0E967148E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95" name="Text Box 21">
          <a:extLst>
            <a:ext uri="{FF2B5EF4-FFF2-40B4-BE49-F238E27FC236}">
              <a16:creationId xmlns:a16="http://schemas.microsoft.com/office/drawing/2014/main" id="{74C7A13B-D096-41AE-B759-1AE5937A8F9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96" name="Text Box 14">
          <a:extLst>
            <a:ext uri="{FF2B5EF4-FFF2-40B4-BE49-F238E27FC236}">
              <a16:creationId xmlns:a16="http://schemas.microsoft.com/office/drawing/2014/main" id="{163C51AD-4BAC-4A21-9CC6-506E96302EB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97" name="Text Box 15">
          <a:extLst>
            <a:ext uri="{FF2B5EF4-FFF2-40B4-BE49-F238E27FC236}">
              <a16:creationId xmlns:a16="http://schemas.microsoft.com/office/drawing/2014/main" id="{1978F6FA-BF4F-4824-9391-E8308091C71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98" name="Text Box 16">
          <a:extLst>
            <a:ext uri="{FF2B5EF4-FFF2-40B4-BE49-F238E27FC236}">
              <a16:creationId xmlns:a16="http://schemas.microsoft.com/office/drawing/2014/main" id="{F1B05E34-8314-46A1-9545-61A8F00A3A9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499" name="Text Box 17">
          <a:extLst>
            <a:ext uri="{FF2B5EF4-FFF2-40B4-BE49-F238E27FC236}">
              <a16:creationId xmlns:a16="http://schemas.microsoft.com/office/drawing/2014/main" id="{B17E714A-E7F9-4364-9F05-2F36344DC7D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00" name="Text Box 18">
          <a:extLst>
            <a:ext uri="{FF2B5EF4-FFF2-40B4-BE49-F238E27FC236}">
              <a16:creationId xmlns:a16="http://schemas.microsoft.com/office/drawing/2014/main" id="{8BBDFB57-AE84-47A4-A20A-6DCF9EEFA6F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01" name="Text Box 19">
          <a:extLst>
            <a:ext uri="{FF2B5EF4-FFF2-40B4-BE49-F238E27FC236}">
              <a16:creationId xmlns:a16="http://schemas.microsoft.com/office/drawing/2014/main" id="{9197FA57-78C4-491F-AF9B-060D217E05B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02" name="Text Box 20">
          <a:extLst>
            <a:ext uri="{FF2B5EF4-FFF2-40B4-BE49-F238E27FC236}">
              <a16:creationId xmlns:a16="http://schemas.microsoft.com/office/drawing/2014/main" id="{1B069287-9924-4A95-ADDA-4EE909184C1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03" name="Text Box 21">
          <a:extLst>
            <a:ext uri="{FF2B5EF4-FFF2-40B4-BE49-F238E27FC236}">
              <a16:creationId xmlns:a16="http://schemas.microsoft.com/office/drawing/2014/main" id="{BF4371FA-B145-49C1-AFE0-4A739C67F34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04" name="Text Box 22">
          <a:extLst>
            <a:ext uri="{FF2B5EF4-FFF2-40B4-BE49-F238E27FC236}">
              <a16:creationId xmlns:a16="http://schemas.microsoft.com/office/drawing/2014/main" id="{D0B56EFC-83C9-4EBB-BA76-CB02893BE39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05" name="Text Box 23">
          <a:extLst>
            <a:ext uri="{FF2B5EF4-FFF2-40B4-BE49-F238E27FC236}">
              <a16:creationId xmlns:a16="http://schemas.microsoft.com/office/drawing/2014/main" id="{10CEDE59-184A-4EC1-9715-EC90DBD1CAD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06" name="Text Box 24">
          <a:extLst>
            <a:ext uri="{FF2B5EF4-FFF2-40B4-BE49-F238E27FC236}">
              <a16:creationId xmlns:a16="http://schemas.microsoft.com/office/drawing/2014/main" id="{438D66F2-485B-4D8A-A782-88E0AFDF62A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07" name="Text Box 25">
          <a:extLst>
            <a:ext uri="{FF2B5EF4-FFF2-40B4-BE49-F238E27FC236}">
              <a16:creationId xmlns:a16="http://schemas.microsoft.com/office/drawing/2014/main" id="{235D7412-3ADA-45D1-9A86-F9D17D50F65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08" name="Text Box 26">
          <a:extLst>
            <a:ext uri="{FF2B5EF4-FFF2-40B4-BE49-F238E27FC236}">
              <a16:creationId xmlns:a16="http://schemas.microsoft.com/office/drawing/2014/main" id="{DE767AD9-BC0B-4E11-A3EB-4C21A2175FB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09" name="Text Box 27">
          <a:extLst>
            <a:ext uri="{FF2B5EF4-FFF2-40B4-BE49-F238E27FC236}">
              <a16:creationId xmlns:a16="http://schemas.microsoft.com/office/drawing/2014/main" id="{16FF806E-6B01-477B-BAB4-3213CDCB1C1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10" name="Text Box 28">
          <a:extLst>
            <a:ext uri="{FF2B5EF4-FFF2-40B4-BE49-F238E27FC236}">
              <a16:creationId xmlns:a16="http://schemas.microsoft.com/office/drawing/2014/main" id="{C430F6CD-7527-4292-8208-C35AD9D9F9F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11" name="Text Box 29">
          <a:extLst>
            <a:ext uri="{FF2B5EF4-FFF2-40B4-BE49-F238E27FC236}">
              <a16:creationId xmlns:a16="http://schemas.microsoft.com/office/drawing/2014/main" id="{75EB1652-1DAA-4CAF-A219-43467880C6D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12" name="Text Box 14">
          <a:extLst>
            <a:ext uri="{FF2B5EF4-FFF2-40B4-BE49-F238E27FC236}">
              <a16:creationId xmlns:a16="http://schemas.microsoft.com/office/drawing/2014/main" id="{70E1169E-2540-46DD-B4C2-ACD7B8318BB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13" name="Text Box 15">
          <a:extLst>
            <a:ext uri="{FF2B5EF4-FFF2-40B4-BE49-F238E27FC236}">
              <a16:creationId xmlns:a16="http://schemas.microsoft.com/office/drawing/2014/main" id="{1AC6D75D-1BA8-432B-8C68-2D765B13D4F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14" name="Text Box 16">
          <a:extLst>
            <a:ext uri="{FF2B5EF4-FFF2-40B4-BE49-F238E27FC236}">
              <a16:creationId xmlns:a16="http://schemas.microsoft.com/office/drawing/2014/main" id="{30364379-39C5-4951-8C4C-7DE0711C47F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15" name="Text Box 17">
          <a:extLst>
            <a:ext uri="{FF2B5EF4-FFF2-40B4-BE49-F238E27FC236}">
              <a16:creationId xmlns:a16="http://schemas.microsoft.com/office/drawing/2014/main" id="{50B89CB1-8E1E-47A4-8599-7FD5D9EC0F8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16" name="Text Box 18">
          <a:extLst>
            <a:ext uri="{FF2B5EF4-FFF2-40B4-BE49-F238E27FC236}">
              <a16:creationId xmlns:a16="http://schemas.microsoft.com/office/drawing/2014/main" id="{09C5B219-793B-4DEB-9F7D-21102058A01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17" name="Text Box 19">
          <a:extLst>
            <a:ext uri="{FF2B5EF4-FFF2-40B4-BE49-F238E27FC236}">
              <a16:creationId xmlns:a16="http://schemas.microsoft.com/office/drawing/2014/main" id="{17C58A37-F61A-4B76-B2AB-161312B6CE6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18" name="Text Box 20">
          <a:extLst>
            <a:ext uri="{FF2B5EF4-FFF2-40B4-BE49-F238E27FC236}">
              <a16:creationId xmlns:a16="http://schemas.microsoft.com/office/drawing/2014/main" id="{43CB6986-92DA-4471-B3F8-68A3BC0AEE7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19" name="Text Box 21">
          <a:extLst>
            <a:ext uri="{FF2B5EF4-FFF2-40B4-BE49-F238E27FC236}">
              <a16:creationId xmlns:a16="http://schemas.microsoft.com/office/drawing/2014/main" id="{FA3E3426-8978-4116-BC69-59E937A2F55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20" name="Text Box 14">
          <a:extLst>
            <a:ext uri="{FF2B5EF4-FFF2-40B4-BE49-F238E27FC236}">
              <a16:creationId xmlns:a16="http://schemas.microsoft.com/office/drawing/2014/main" id="{2A1ADF0A-3F93-46A8-BB8F-426040188F2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21" name="Text Box 15">
          <a:extLst>
            <a:ext uri="{FF2B5EF4-FFF2-40B4-BE49-F238E27FC236}">
              <a16:creationId xmlns:a16="http://schemas.microsoft.com/office/drawing/2014/main" id="{367409A4-D1E5-4B89-A2FF-9E5952D6E89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22" name="Text Box 16">
          <a:extLst>
            <a:ext uri="{FF2B5EF4-FFF2-40B4-BE49-F238E27FC236}">
              <a16:creationId xmlns:a16="http://schemas.microsoft.com/office/drawing/2014/main" id="{5E866E35-D8FF-4803-82DF-F640C2231B6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23" name="Text Box 17">
          <a:extLst>
            <a:ext uri="{FF2B5EF4-FFF2-40B4-BE49-F238E27FC236}">
              <a16:creationId xmlns:a16="http://schemas.microsoft.com/office/drawing/2014/main" id="{6BA5B0BB-98F1-44AA-A2EF-1AF77E88242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24" name="Text Box 18">
          <a:extLst>
            <a:ext uri="{FF2B5EF4-FFF2-40B4-BE49-F238E27FC236}">
              <a16:creationId xmlns:a16="http://schemas.microsoft.com/office/drawing/2014/main" id="{F947AF6F-ACD7-4DE3-BAE3-20AA04D53FF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25" name="Text Box 19">
          <a:extLst>
            <a:ext uri="{FF2B5EF4-FFF2-40B4-BE49-F238E27FC236}">
              <a16:creationId xmlns:a16="http://schemas.microsoft.com/office/drawing/2014/main" id="{478AD4D6-0F00-424E-A3BE-653556A731C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26" name="Text Box 20">
          <a:extLst>
            <a:ext uri="{FF2B5EF4-FFF2-40B4-BE49-F238E27FC236}">
              <a16:creationId xmlns:a16="http://schemas.microsoft.com/office/drawing/2014/main" id="{DFAE9BF7-2734-47F9-98BE-D3EC4BAA188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27" name="Text Box 21">
          <a:extLst>
            <a:ext uri="{FF2B5EF4-FFF2-40B4-BE49-F238E27FC236}">
              <a16:creationId xmlns:a16="http://schemas.microsoft.com/office/drawing/2014/main" id="{3CDF4845-540C-4985-8F37-1DF6B878042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28" name="Text Box 22">
          <a:extLst>
            <a:ext uri="{FF2B5EF4-FFF2-40B4-BE49-F238E27FC236}">
              <a16:creationId xmlns:a16="http://schemas.microsoft.com/office/drawing/2014/main" id="{110C615A-049A-49B4-AA02-405A806370F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29" name="Text Box 23">
          <a:extLst>
            <a:ext uri="{FF2B5EF4-FFF2-40B4-BE49-F238E27FC236}">
              <a16:creationId xmlns:a16="http://schemas.microsoft.com/office/drawing/2014/main" id="{B096031A-129A-44D6-8A5B-6E27F5C9200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30" name="Text Box 24">
          <a:extLst>
            <a:ext uri="{FF2B5EF4-FFF2-40B4-BE49-F238E27FC236}">
              <a16:creationId xmlns:a16="http://schemas.microsoft.com/office/drawing/2014/main" id="{1296E11C-E82E-41F5-9AAD-2D3FC4ADF85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31" name="Text Box 25">
          <a:extLst>
            <a:ext uri="{FF2B5EF4-FFF2-40B4-BE49-F238E27FC236}">
              <a16:creationId xmlns:a16="http://schemas.microsoft.com/office/drawing/2014/main" id="{5C66B5F6-EE2A-4FD0-9EFF-2CD6711AB0B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32" name="Text Box 26">
          <a:extLst>
            <a:ext uri="{FF2B5EF4-FFF2-40B4-BE49-F238E27FC236}">
              <a16:creationId xmlns:a16="http://schemas.microsoft.com/office/drawing/2014/main" id="{75548F70-5495-4945-9DCA-110BBBA0EEE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33" name="Text Box 27">
          <a:extLst>
            <a:ext uri="{FF2B5EF4-FFF2-40B4-BE49-F238E27FC236}">
              <a16:creationId xmlns:a16="http://schemas.microsoft.com/office/drawing/2014/main" id="{5AF09F0F-BC62-46FF-A5CB-032BCE02D9A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34" name="Text Box 28">
          <a:extLst>
            <a:ext uri="{FF2B5EF4-FFF2-40B4-BE49-F238E27FC236}">
              <a16:creationId xmlns:a16="http://schemas.microsoft.com/office/drawing/2014/main" id="{AA1ADDBA-DD8D-4203-BAAA-4CC4620BC99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35" name="Text Box 29">
          <a:extLst>
            <a:ext uri="{FF2B5EF4-FFF2-40B4-BE49-F238E27FC236}">
              <a16:creationId xmlns:a16="http://schemas.microsoft.com/office/drawing/2014/main" id="{98EE4E81-7FFB-4531-A082-5B1A7728DC5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36" name="Text Box 14">
          <a:extLst>
            <a:ext uri="{FF2B5EF4-FFF2-40B4-BE49-F238E27FC236}">
              <a16:creationId xmlns:a16="http://schemas.microsoft.com/office/drawing/2014/main" id="{17E3E308-2CBB-46AA-A31C-DD3A218DB7A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37" name="Text Box 15">
          <a:extLst>
            <a:ext uri="{FF2B5EF4-FFF2-40B4-BE49-F238E27FC236}">
              <a16:creationId xmlns:a16="http://schemas.microsoft.com/office/drawing/2014/main" id="{0B5FB395-67CE-45C2-AF98-5FC68BC1E1D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38" name="Text Box 16">
          <a:extLst>
            <a:ext uri="{FF2B5EF4-FFF2-40B4-BE49-F238E27FC236}">
              <a16:creationId xmlns:a16="http://schemas.microsoft.com/office/drawing/2014/main" id="{16F35659-2618-4A02-8B8B-707316639EE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39" name="Text Box 17">
          <a:extLst>
            <a:ext uri="{FF2B5EF4-FFF2-40B4-BE49-F238E27FC236}">
              <a16:creationId xmlns:a16="http://schemas.microsoft.com/office/drawing/2014/main" id="{AEB65483-6224-4FE9-92EE-7CD02ACBD8D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40" name="Text Box 18">
          <a:extLst>
            <a:ext uri="{FF2B5EF4-FFF2-40B4-BE49-F238E27FC236}">
              <a16:creationId xmlns:a16="http://schemas.microsoft.com/office/drawing/2014/main" id="{FD923C0C-F667-470C-90FA-11652F7AE3D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41" name="Text Box 19">
          <a:extLst>
            <a:ext uri="{FF2B5EF4-FFF2-40B4-BE49-F238E27FC236}">
              <a16:creationId xmlns:a16="http://schemas.microsoft.com/office/drawing/2014/main" id="{48A34638-4990-4A7F-B00E-B67BD7B507C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42" name="Text Box 20">
          <a:extLst>
            <a:ext uri="{FF2B5EF4-FFF2-40B4-BE49-F238E27FC236}">
              <a16:creationId xmlns:a16="http://schemas.microsoft.com/office/drawing/2014/main" id="{2EDB00B1-DE19-400E-B1A6-D04978024E6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43" name="Text Box 21">
          <a:extLst>
            <a:ext uri="{FF2B5EF4-FFF2-40B4-BE49-F238E27FC236}">
              <a16:creationId xmlns:a16="http://schemas.microsoft.com/office/drawing/2014/main" id="{07CC5387-12FD-4D14-97DB-1FC68627EA5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44" name="Text Box 14">
          <a:extLst>
            <a:ext uri="{FF2B5EF4-FFF2-40B4-BE49-F238E27FC236}">
              <a16:creationId xmlns:a16="http://schemas.microsoft.com/office/drawing/2014/main" id="{EDDA8E35-3F75-4F77-8329-14ECBB3EBC3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45" name="Text Box 15">
          <a:extLst>
            <a:ext uri="{FF2B5EF4-FFF2-40B4-BE49-F238E27FC236}">
              <a16:creationId xmlns:a16="http://schemas.microsoft.com/office/drawing/2014/main" id="{9E5D9DA3-E0E0-43AA-B6AC-EFCFD0090D8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46" name="Text Box 16">
          <a:extLst>
            <a:ext uri="{FF2B5EF4-FFF2-40B4-BE49-F238E27FC236}">
              <a16:creationId xmlns:a16="http://schemas.microsoft.com/office/drawing/2014/main" id="{64DBD2C2-BFF2-46BC-B65A-852B91EA923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47" name="Text Box 17">
          <a:extLst>
            <a:ext uri="{FF2B5EF4-FFF2-40B4-BE49-F238E27FC236}">
              <a16:creationId xmlns:a16="http://schemas.microsoft.com/office/drawing/2014/main" id="{C51A5E1F-A7B8-4466-837D-A133EA69931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48" name="Text Box 18">
          <a:extLst>
            <a:ext uri="{FF2B5EF4-FFF2-40B4-BE49-F238E27FC236}">
              <a16:creationId xmlns:a16="http://schemas.microsoft.com/office/drawing/2014/main" id="{D54C1E27-1AC8-467A-AEE6-D75048EAA27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49" name="Text Box 19">
          <a:extLst>
            <a:ext uri="{FF2B5EF4-FFF2-40B4-BE49-F238E27FC236}">
              <a16:creationId xmlns:a16="http://schemas.microsoft.com/office/drawing/2014/main" id="{2F53A03B-2D22-4FFE-AD38-3FE4CE4265D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50" name="Text Box 20">
          <a:extLst>
            <a:ext uri="{FF2B5EF4-FFF2-40B4-BE49-F238E27FC236}">
              <a16:creationId xmlns:a16="http://schemas.microsoft.com/office/drawing/2014/main" id="{3DBB1C77-963D-4893-8F39-EF61F387DAC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51" name="Text Box 21">
          <a:extLst>
            <a:ext uri="{FF2B5EF4-FFF2-40B4-BE49-F238E27FC236}">
              <a16:creationId xmlns:a16="http://schemas.microsoft.com/office/drawing/2014/main" id="{B8AEFB54-3FE6-45F3-A4AB-51DFD9979BC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52" name="Text Box 22">
          <a:extLst>
            <a:ext uri="{FF2B5EF4-FFF2-40B4-BE49-F238E27FC236}">
              <a16:creationId xmlns:a16="http://schemas.microsoft.com/office/drawing/2014/main" id="{DA16AFAA-C5C9-481B-BB59-B6B0A47F713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53" name="Text Box 23">
          <a:extLst>
            <a:ext uri="{FF2B5EF4-FFF2-40B4-BE49-F238E27FC236}">
              <a16:creationId xmlns:a16="http://schemas.microsoft.com/office/drawing/2014/main" id="{8C42DB35-C0EF-4B5C-ABEC-EFD26EF3171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54" name="Text Box 24">
          <a:extLst>
            <a:ext uri="{FF2B5EF4-FFF2-40B4-BE49-F238E27FC236}">
              <a16:creationId xmlns:a16="http://schemas.microsoft.com/office/drawing/2014/main" id="{6A2260B3-AB5F-4383-8E3F-330668C2F14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55" name="Text Box 25">
          <a:extLst>
            <a:ext uri="{FF2B5EF4-FFF2-40B4-BE49-F238E27FC236}">
              <a16:creationId xmlns:a16="http://schemas.microsoft.com/office/drawing/2014/main" id="{1B11D120-E188-47FB-B66C-B94706147FE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56" name="Text Box 26">
          <a:extLst>
            <a:ext uri="{FF2B5EF4-FFF2-40B4-BE49-F238E27FC236}">
              <a16:creationId xmlns:a16="http://schemas.microsoft.com/office/drawing/2014/main" id="{F1738F98-20E6-4C60-9771-12A3DB3238F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57" name="Text Box 27">
          <a:extLst>
            <a:ext uri="{FF2B5EF4-FFF2-40B4-BE49-F238E27FC236}">
              <a16:creationId xmlns:a16="http://schemas.microsoft.com/office/drawing/2014/main" id="{D243ECD8-A770-41FA-81E6-7EE2BF20D0B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58" name="Text Box 28">
          <a:extLst>
            <a:ext uri="{FF2B5EF4-FFF2-40B4-BE49-F238E27FC236}">
              <a16:creationId xmlns:a16="http://schemas.microsoft.com/office/drawing/2014/main" id="{66FCA0C9-8E8E-4BE7-AC19-1DCB241E670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59" name="Text Box 29">
          <a:extLst>
            <a:ext uri="{FF2B5EF4-FFF2-40B4-BE49-F238E27FC236}">
              <a16:creationId xmlns:a16="http://schemas.microsoft.com/office/drawing/2014/main" id="{79A846F7-8957-4D25-8E08-961DCC96B1D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60" name="Text Box 14">
          <a:extLst>
            <a:ext uri="{FF2B5EF4-FFF2-40B4-BE49-F238E27FC236}">
              <a16:creationId xmlns:a16="http://schemas.microsoft.com/office/drawing/2014/main" id="{8DEEA995-1086-41F7-90D3-168F82A0F42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61" name="Text Box 15">
          <a:extLst>
            <a:ext uri="{FF2B5EF4-FFF2-40B4-BE49-F238E27FC236}">
              <a16:creationId xmlns:a16="http://schemas.microsoft.com/office/drawing/2014/main" id="{10EF82F9-1C90-49F4-8266-ADB03C87390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62" name="Text Box 16">
          <a:extLst>
            <a:ext uri="{FF2B5EF4-FFF2-40B4-BE49-F238E27FC236}">
              <a16:creationId xmlns:a16="http://schemas.microsoft.com/office/drawing/2014/main" id="{65BE6D98-2052-4264-A497-A75449E7776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63" name="Text Box 17">
          <a:extLst>
            <a:ext uri="{FF2B5EF4-FFF2-40B4-BE49-F238E27FC236}">
              <a16:creationId xmlns:a16="http://schemas.microsoft.com/office/drawing/2014/main" id="{E061899D-3780-44D6-BBC7-365E2123804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64" name="Text Box 18">
          <a:extLst>
            <a:ext uri="{FF2B5EF4-FFF2-40B4-BE49-F238E27FC236}">
              <a16:creationId xmlns:a16="http://schemas.microsoft.com/office/drawing/2014/main" id="{AC03528E-A78E-4F6D-9BF7-4712E551E3E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65" name="Text Box 19">
          <a:extLst>
            <a:ext uri="{FF2B5EF4-FFF2-40B4-BE49-F238E27FC236}">
              <a16:creationId xmlns:a16="http://schemas.microsoft.com/office/drawing/2014/main" id="{2C3BB606-2F7F-4C1E-AB7C-385E4262065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66" name="Text Box 20">
          <a:extLst>
            <a:ext uri="{FF2B5EF4-FFF2-40B4-BE49-F238E27FC236}">
              <a16:creationId xmlns:a16="http://schemas.microsoft.com/office/drawing/2014/main" id="{7C01E085-118F-4071-80B6-2B7043CFD3A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67" name="Text Box 21">
          <a:extLst>
            <a:ext uri="{FF2B5EF4-FFF2-40B4-BE49-F238E27FC236}">
              <a16:creationId xmlns:a16="http://schemas.microsoft.com/office/drawing/2014/main" id="{0CF0123F-3E32-4C6E-A495-FC0D320BEDC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68" name="Text Box 14">
          <a:extLst>
            <a:ext uri="{FF2B5EF4-FFF2-40B4-BE49-F238E27FC236}">
              <a16:creationId xmlns:a16="http://schemas.microsoft.com/office/drawing/2014/main" id="{00F6F763-0385-4CD7-B41A-C53BE6A6E4D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69" name="Text Box 15">
          <a:extLst>
            <a:ext uri="{FF2B5EF4-FFF2-40B4-BE49-F238E27FC236}">
              <a16:creationId xmlns:a16="http://schemas.microsoft.com/office/drawing/2014/main" id="{5DE0FB1F-829B-48F5-84C8-55057B86217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70" name="Text Box 16">
          <a:extLst>
            <a:ext uri="{FF2B5EF4-FFF2-40B4-BE49-F238E27FC236}">
              <a16:creationId xmlns:a16="http://schemas.microsoft.com/office/drawing/2014/main" id="{276E666D-6B69-4353-AA45-F4C01D60105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71" name="Text Box 17">
          <a:extLst>
            <a:ext uri="{FF2B5EF4-FFF2-40B4-BE49-F238E27FC236}">
              <a16:creationId xmlns:a16="http://schemas.microsoft.com/office/drawing/2014/main" id="{64ABA4E1-B803-4A2A-B535-310406ECF71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72" name="Text Box 18">
          <a:extLst>
            <a:ext uri="{FF2B5EF4-FFF2-40B4-BE49-F238E27FC236}">
              <a16:creationId xmlns:a16="http://schemas.microsoft.com/office/drawing/2014/main" id="{5612E194-50FB-4278-BB6C-5CB6678D339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73" name="Text Box 19">
          <a:extLst>
            <a:ext uri="{FF2B5EF4-FFF2-40B4-BE49-F238E27FC236}">
              <a16:creationId xmlns:a16="http://schemas.microsoft.com/office/drawing/2014/main" id="{B5D5D47D-D721-4E57-BC0A-9D1F9892648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74" name="Text Box 20">
          <a:extLst>
            <a:ext uri="{FF2B5EF4-FFF2-40B4-BE49-F238E27FC236}">
              <a16:creationId xmlns:a16="http://schemas.microsoft.com/office/drawing/2014/main" id="{125DA1EC-4869-420D-A903-7691972735E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75" name="Text Box 21">
          <a:extLst>
            <a:ext uri="{FF2B5EF4-FFF2-40B4-BE49-F238E27FC236}">
              <a16:creationId xmlns:a16="http://schemas.microsoft.com/office/drawing/2014/main" id="{7F5460A6-5B32-44E5-A0AB-9B4F2DD5F15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76" name="Text Box 22">
          <a:extLst>
            <a:ext uri="{FF2B5EF4-FFF2-40B4-BE49-F238E27FC236}">
              <a16:creationId xmlns:a16="http://schemas.microsoft.com/office/drawing/2014/main" id="{12BBD56B-82F5-427C-8B1E-8A5A158DA37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77" name="Text Box 23">
          <a:extLst>
            <a:ext uri="{FF2B5EF4-FFF2-40B4-BE49-F238E27FC236}">
              <a16:creationId xmlns:a16="http://schemas.microsoft.com/office/drawing/2014/main" id="{09D6E5DA-D7D8-43DA-9919-4CFA0D2BB97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78" name="Text Box 24">
          <a:extLst>
            <a:ext uri="{FF2B5EF4-FFF2-40B4-BE49-F238E27FC236}">
              <a16:creationId xmlns:a16="http://schemas.microsoft.com/office/drawing/2014/main" id="{D0BE6FC3-AD88-4353-8521-80AABE8123C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79" name="Text Box 25">
          <a:extLst>
            <a:ext uri="{FF2B5EF4-FFF2-40B4-BE49-F238E27FC236}">
              <a16:creationId xmlns:a16="http://schemas.microsoft.com/office/drawing/2014/main" id="{D4FD29AB-F9FE-4C21-B0B9-51218B31B58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80" name="Text Box 26">
          <a:extLst>
            <a:ext uri="{FF2B5EF4-FFF2-40B4-BE49-F238E27FC236}">
              <a16:creationId xmlns:a16="http://schemas.microsoft.com/office/drawing/2014/main" id="{D43A978D-7651-4879-9CE2-BA196D69765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81" name="Text Box 27">
          <a:extLst>
            <a:ext uri="{FF2B5EF4-FFF2-40B4-BE49-F238E27FC236}">
              <a16:creationId xmlns:a16="http://schemas.microsoft.com/office/drawing/2014/main" id="{29B45516-2A14-41C5-BC3B-C9831BAC26A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82" name="Text Box 28">
          <a:extLst>
            <a:ext uri="{FF2B5EF4-FFF2-40B4-BE49-F238E27FC236}">
              <a16:creationId xmlns:a16="http://schemas.microsoft.com/office/drawing/2014/main" id="{6AFDA256-F5F5-489D-8EF5-8612131976D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83" name="Text Box 29">
          <a:extLst>
            <a:ext uri="{FF2B5EF4-FFF2-40B4-BE49-F238E27FC236}">
              <a16:creationId xmlns:a16="http://schemas.microsoft.com/office/drawing/2014/main" id="{BB2A7942-9F61-494A-B19C-6AFD62A912E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84" name="Text Box 14">
          <a:extLst>
            <a:ext uri="{FF2B5EF4-FFF2-40B4-BE49-F238E27FC236}">
              <a16:creationId xmlns:a16="http://schemas.microsoft.com/office/drawing/2014/main" id="{5B04F525-30DC-494B-8135-D0D6030D596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85" name="Text Box 15">
          <a:extLst>
            <a:ext uri="{FF2B5EF4-FFF2-40B4-BE49-F238E27FC236}">
              <a16:creationId xmlns:a16="http://schemas.microsoft.com/office/drawing/2014/main" id="{472C0391-F6C9-4176-BDD6-EBC576A5418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86" name="Text Box 16">
          <a:extLst>
            <a:ext uri="{FF2B5EF4-FFF2-40B4-BE49-F238E27FC236}">
              <a16:creationId xmlns:a16="http://schemas.microsoft.com/office/drawing/2014/main" id="{EE09CC33-E249-4472-883D-A2150BEE032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87" name="Text Box 17">
          <a:extLst>
            <a:ext uri="{FF2B5EF4-FFF2-40B4-BE49-F238E27FC236}">
              <a16:creationId xmlns:a16="http://schemas.microsoft.com/office/drawing/2014/main" id="{3F9C0A12-2298-4A0E-A943-59BFB77DC0A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88" name="Text Box 18">
          <a:extLst>
            <a:ext uri="{FF2B5EF4-FFF2-40B4-BE49-F238E27FC236}">
              <a16:creationId xmlns:a16="http://schemas.microsoft.com/office/drawing/2014/main" id="{3666E0BC-FB07-41D5-A2DE-38686712E86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89" name="Text Box 19">
          <a:extLst>
            <a:ext uri="{FF2B5EF4-FFF2-40B4-BE49-F238E27FC236}">
              <a16:creationId xmlns:a16="http://schemas.microsoft.com/office/drawing/2014/main" id="{7F9D1C9C-95F6-4C06-ABBF-F4D9A80E0A0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90" name="Text Box 20">
          <a:extLst>
            <a:ext uri="{FF2B5EF4-FFF2-40B4-BE49-F238E27FC236}">
              <a16:creationId xmlns:a16="http://schemas.microsoft.com/office/drawing/2014/main" id="{AC73EDAA-A44E-4EC1-9E89-00076B67B33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91" name="Text Box 21">
          <a:extLst>
            <a:ext uri="{FF2B5EF4-FFF2-40B4-BE49-F238E27FC236}">
              <a16:creationId xmlns:a16="http://schemas.microsoft.com/office/drawing/2014/main" id="{E8791606-EC95-4686-AB43-89CE72EC554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92" name="Text Box 14">
          <a:extLst>
            <a:ext uri="{FF2B5EF4-FFF2-40B4-BE49-F238E27FC236}">
              <a16:creationId xmlns:a16="http://schemas.microsoft.com/office/drawing/2014/main" id="{6693443F-71DD-47B4-85BC-BC02753010E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93" name="Text Box 15">
          <a:extLst>
            <a:ext uri="{FF2B5EF4-FFF2-40B4-BE49-F238E27FC236}">
              <a16:creationId xmlns:a16="http://schemas.microsoft.com/office/drawing/2014/main" id="{A3E8219C-E440-4392-B34A-CAA1F5DCBB1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94" name="Text Box 16">
          <a:extLst>
            <a:ext uri="{FF2B5EF4-FFF2-40B4-BE49-F238E27FC236}">
              <a16:creationId xmlns:a16="http://schemas.microsoft.com/office/drawing/2014/main" id="{4CDE9F53-026B-48DB-AE47-48A7A7B51A1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95" name="Text Box 17">
          <a:extLst>
            <a:ext uri="{FF2B5EF4-FFF2-40B4-BE49-F238E27FC236}">
              <a16:creationId xmlns:a16="http://schemas.microsoft.com/office/drawing/2014/main" id="{A22E7A28-608A-443C-AF20-3221D6ECFF9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96" name="Text Box 18">
          <a:extLst>
            <a:ext uri="{FF2B5EF4-FFF2-40B4-BE49-F238E27FC236}">
              <a16:creationId xmlns:a16="http://schemas.microsoft.com/office/drawing/2014/main" id="{AC48D47D-B961-42D6-B3C6-0BF43DBFE1D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97" name="Text Box 19">
          <a:extLst>
            <a:ext uri="{FF2B5EF4-FFF2-40B4-BE49-F238E27FC236}">
              <a16:creationId xmlns:a16="http://schemas.microsoft.com/office/drawing/2014/main" id="{BCE406BE-E327-44DC-9DD8-0AE1E9B4028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98" name="Text Box 20">
          <a:extLst>
            <a:ext uri="{FF2B5EF4-FFF2-40B4-BE49-F238E27FC236}">
              <a16:creationId xmlns:a16="http://schemas.microsoft.com/office/drawing/2014/main" id="{907B6B5F-3647-41AD-B455-A601D29C208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599" name="Text Box 21">
          <a:extLst>
            <a:ext uri="{FF2B5EF4-FFF2-40B4-BE49-F238E27FC236}">
              <a16:creationId xmlns:a16="http://schemas.microsoft.com/office/drawing/2014/main" id="{E50EA11B-2917-4FBF-8F3A-3B3B58AC357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00" name="Text Box 22">
          <a:extLst>
            <a:ext uri="{FF2B5EF4-FFF2-40B4-BE49-F238E27FC236}">
              <a16:creationId xmlns:a16="http://schemas.microsoft.com/office/drawing/2014/main" id="{285C707E-238C-45FD-B4E8-37A6B5CEDD0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01" name="Text Box 23">
          <a:extLst>
            <a:ext uri="{FF2B5EF4-FFF2-40B4-BE49-F238E27FC236}">
              <a16:creationId xmlns:a16="http://schemas.microsoft.com/office/drawing/2014/main" id="{4B42C215-102F-4C31-85A3-DD9E26C26D8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02" name="Text Box 24">
          <a:extLst>
            <a:ext uri="{FF2B5EF4-FFF2-40B4-BE49-F238E27FC236}">
              <a16:creationId xmlns:a16="http://schemas.microsoft.com/office/drawing/2014/main" id="{200E6DBF-5B82-48F8-AB60-D36A6150B62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03" name="Text Box 25">
          <a:extLst>
            <a:ext uri="{FF2B5EF4-FFF2-40B4-BE49-F238E27FC236}">
              <a16:creationId xmlns:a16="http://schemas.microsoft.com/office/drawing/2014/main" id="{784EE357-CF82-493A-B4CA-95AC2B7E83F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04" name="Text Box 26">
          <a:extLst>
            <a:ext uri="{FF2B5EF4-FFF2-40B4-BE49-F238E27FC236}">
              <a16:creationId xmlns:a16="http://schemas.microsoft.com/office/drawing/2014/main" id="{AE9C38CA-76BF-41B1-ADE3-77CAC8A4823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05" name="Text Box 27">
          <a:extLst>
            <a:ext uri="{FF2B5EF4-FFF2-40B4-BE49-F238E27FC236}">
              <a16:creationId xmlns:a16="http://schemas.microsoft.com/office/drawing/2014/main" id="{90A61CB5-B8BF-4165-B71F-F079204CD10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06" name="Text Box 28">
          <a:extLst>
            <a:ext uri="{FF2B5EF4-FFF2-40B4-BE49-F238E27FC236}">
              <a16:creationId xmlns:a16="http://schemas.microsoft.com/office/drawing/2014/main" id="{012210BB-3D76-4ACC-A9F8-7EC0FDF04A7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07" name="Text Box 29">
          <a:extLst>
            <a:ext uri="{FF2B5EF4-FFF2-40B4-BE49-F238E27FC236}">
              <a16:creationId xmlns:a16="http://schemas.microsoft.com/office/drawing/2014/main" id="{B9496D10-5BBB-400E-8E66-24C6254CB11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08" name="Text Box 14">
          <a:extLst>
            <a:ext uri="{FF2B5EF4-FFF2-40B4-BE49-F238E27FC236}">
              <a16:creationId xmlns:a16="http://schemas.microsoft.com/office/drawing/2014/main" id="{FACEAA3C-61DD-4AB8-877F-1B3251FED69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09" name="Text Box 15">
          <a:extLst>
            <a:ext uri="{FF2B5EF4-FFF2-40B4-BE49-F238E27FC236}">
              <a16:creationId xmlns:a16="http://schemas.microsoft.com/office/drawing/2014/main" id="{EA2673F1-BD95-409B-9806-CAABF01EF89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10" name="Text Box 16">
          <a:extLst>
            <a:ext uri="{FF2B5EF4-FFF2-40B4-BE49-F238E27FC236}">
              <a16:creationId xmlns:a16="http://schemas.microsoft.com/office/drawing/2014/main" id="{AA9CEFCB-D7D8-4657-968C-35773DEEA55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11" name="Text Box 17">
          <a:extLst>
            <a:ext uri="{FF2B5EF4-FFF2-40B4-BE49-F238E27FC236}">
              <a16:creationId xmlns:a16="http://schemas.microsoft.com/office/drawing/2014/main" id="{83DBC1D3-2813-4425-BEFA-D4B490F6E5B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12" name="Text Box 18">
          <a:extLst>
            <a:ext uri="{FF2B5EF4-FFF2-40B4-BE49-F238E27FC236}">
              <a16:creationId xmlns:a16="http://schemas.microsoft.com/office/drawing/2014/main" id="{876B91A1-B5DE-4D36-9EAC-EB252F7343D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13" name="Text Box 19">
          <a:extLst>
            <a:ext uri="{FF2B5EF4-FFF2-40B4-BE49-F238E27FC236}">
              <a16:creationId xmlns:a16="http://schemas.microsoft.com/office/drawing/2014/main" id="{6703FB42-77E8-4B0F-99C4-5ED21B4E864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14" name="Text Box 20">
          <a:extLst>
            <a:ext uri="{FF2B5EF4-FFF2-40B4-BE49-F238E27FC236}">
              <a16:creationId xmlns:a16="http://schemas.microsoft.com/office/drawing/2014/main" id="{E6BEEAF5-7C35-4629-B307-D739F0377CA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15" name="Text Box 21">
          <a:extLst>
            <a:ext uri="{FF2B5EF4-FFF2-40B4-BE49-F238E27FC236}">
              <a16:creationId xmlns:a16="http://schemas.microsoft.com/office/drawing/2014/main" id="{37839F82-73A7-4A7B-9813-349D7F5BD92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16" name="Text Box 14">
          <a:extLst>
            <a:ext uri="{FF2B5EF4-FFF2-40B4-BE49-F238E27FC236}">
              <a16:creationId xmlns:a16="http://schemas.microsoft.com/office/drawing/2014/main" id="{1A5E1DFC-ACB4-4A0E-85BA-FC704DD1116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17" name="Text Box 15">
          <a:extLst>
            <a:ext uri="{FF2B5EF4-FFF2-40B4-BE49-F238E27FC236}">
              <a16:creationId xmlns:a16="http://schemas.microsoft.com/office/drawing/2014/main" id="{CDB12560-13F2-4C33-B1EE-80C7EE48CD5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18" name="Text Box 16">
          <a:extLst>
            <a:ext uri="{FF2B5EF4-FFF2-40B4-BE49-F238E27FC236}">
              <a16:creationId xmlns:a16="http://schemas.microsoft.com/office/drawing/2014/main" id="{37D18AF7-A948-404B-ADF3-C7793F3BBBA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19" name="Text Box 17">
          <a:extLst>
            <a:ext uri="{FF2B5EF4-FFF2-40B4-BE49-F238E27FC236}">
              <a16:creationId xmlns:a16="http://schemas.microsoft.com/office/drawing/2014/main" id="{0854A0EA-4CB5-4559-8BD9-0222D348DC8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20" name="Text Box 18">
          <a:extLst>
            <a:ext uri="{FF2B5EF4-FFF2-40B4-BE49-F238E27FC236}">
              <a16:creationId xmlns:a16="http://schemas.microsoft.com/office/drawing/2014/main" id="{99DD0DBB-18B4-43AE-A99D-FE5EBB530E7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21" name="Text Box 19">
          <a:extLst>
            <a:ext uri="{FF2B5EF4-FFF2-40B4-BE49-F238E27FC236}">
              <a16:creationId xmlns:a16="http://schemas.microsoft.com/office/drawing/2014/main" id="{77E5AACB-D467-4204-92D6-F030CD0C89E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22" name="Text Box 20">
          <a:extLst>
            <a:ext uri="{FF2B5EF4-FFF2-40B4-BE49-F238E27FC236}">
              <a16:creationId xmlns:a16="http://schemas.microsoft.com/office/drawing/2014/main" id="{5D7A65A5-B5A0-431B-A482-58982C4E143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23" name="Text Box 21">
          <a:extLst>
            <a:ext uri="{FF2B5EF4-FFF2-40B4-BE49-F238E27FC236}">
              <a16:creationId xmlns:a16="http://schemas.microsoft.com/office/drawing/2014/main" id="{F0D00BF4-0444-43E2-8922-7B6989FE4AA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24" name="Text Box 22">
          <a:extLst>
            <a:ext uri="{FF2B5EF4-FFF2-40B4-BE49-F238E27FC236}">
              <a16:creationId xmlns:a16="http://schemas.microsoft.com/office/drawing/2014/main" id="{BB741375-8493-4294-AB48-111DC12212B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25" name="Text Box 23">
          <a:extLst>
            <a:ext uri="{FF2B5EF4-FFF2-40B4-BE49-F238E27FC236}">
              <a16:creationId xmlns:a16="http://schemas.microsoft.com/office/drawing/2014/main" id="{7F9F8E8E-56D7-4D4C-B4F5-69812E0DA35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26" name="Text Box 24">
          <a:extLst>
            <a:ext uri="{FF2B5EF4-FFF2-40B4-BE49-F238E27FC236}">
              <a16:creationId xmlns:a16="http://schemas.microsoft.com/office/drawing/2014/main" id="{9122E365-0725-46F1-9D1A-F4D6F66E444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27" name="Text Box 25">
          <a:extLst>
            <a:ext uri="{FF2B5EF4-FFF2-40B4-BE49-F238E27FC236}">
              <a16:creationId xmlns:a16="http://schemas.microsoft.com/office/drawing/2014/main" id="{02B4B1DE-B99A-4E14-AFFB-60B8AFF822D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28" name="Text Box 26">
          <a:extLst>
            <a:ext uri="{FF2B5EF4-FFF2-40B4-BE49-F238E27FC236}">
              <a16:creationId xmlns:a16="http://schemas.microsoft.com/office/drawing/2014/main" id="{252371DA-6071-41EA-9ED1-F4C86DDD03F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29" name="Text Box 27">
          <a:extLst>
            <a:ext uri="{FF2B5EF4-FFF2-40B4-BE49-F238E27FC236}">
              <a16:creationId xmlns:a16="http://schemas.microsoft.com/office/drawing/2014/main" id="{528929D3-A51B-4DAA-8A7E-ED85298724F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30" name="Text Box 28">
          <a:extLst>
            <a:ext uri="{FF2B5EF4-FFF2-40B4-BE49-F238E27FC236}">
              <a16:creationId xmlns:a16="http://schemas.microsoft.com/office/drawing/2014/main" id="{A39058F2-B0C8-46E8-8FC0-91C14396B74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31" name="Text Box 29">
          <a:extLst>
            <a:ext uri="{FF2B5EF4-FFF2-40B4-BE49-F238E27FC236}">
              <a16:creationId xmlns:a16="http://schemas.microsoft.com/office/drawing/2014/main" id="{7A3C87AC-B3EA-43DA-B4B7-6E05D822175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32" name="Text Box 14">
          <a:extLst>
            <a:ext uri="{FF2B5EF4-FFF2-40B4-BE49-F238E27FC236}">
              <a16:creationId xmlns:a16="http://schemas.microsoft.com/office/drawing/2014/main" id="{80C2392C-CD19-4F55-A808-E7878BC4A95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33" name="Text Box 15">
          <a:extLst>
            <a:ext uri="{FF2B5EF4-FFF2-40B4-BE49-F238E27FC236}">
              <a16:creationId xmlns:a16="http://schemas.microsoft.com/office/drawing/2014/main" id="{F9FFC4A7-1785-4A33-B5CB-071BAC0FE2D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34" name="Text Box 16">
          <a:extLst>
            <a:ext uri="{FF2B5EF4-FFF2-40B4-BE49-F238E27FC236}">
              <a16:creationId xmlns:a16="http://schemas.microsoft.com/office/drawing/2014/main" id="{3188D7B9-C81E-494F-8471-8DCD4009DFA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35" name="Text Box 17">
          <a:extLst>
            <a:ext uri="{FF2B5EF4-FFF2-40B4-BE49-F238E27FC236}">
              <a16:creationId xmlns:a16="http://schemas.microsoft.com/office/drawing/2014/main" id="{2277E6EB-CC0E-44C4-BB59-EA832C61672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36" name="Text Box 18">
          <a:extLst>
            <a:ext uri="{FF2B5EF4-FFF2-40B4-BE49-F238E27FC236}">
              <a16:creationId xmlns:a16="http://schemas.microsoft.com/office/drawing/2014/main" id="{66240DDF-4E1B-42D1-9600-3DEA8D3121C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37" name="Text Box 19">
          <a:extLst>
            <a:ext uri="{FF2B5EF4-FFF2-40B4-BE49-F238E27FC236}">
              <a16:creationId xmlns:a16="http://schemas.microsoft.com/office/drawing/2014/main" id="{6B6520EA-3E97-4F81-9E8A-5A6C55589C4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38" name="Text Box 20">
          <a:extLst>
            <a:ext uri="{FF2B5EF4-FFF2-40B4-BE49-F238E27FC236}">
              <a16:creationId xmlns:a16="http://schemas.microsoft.com/office/drawing/2014/main" id="{6FE8A833-8782-4094-A999-7E708106149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39" name="Text Box 21">
          <a:extLst>
            <a:ext uri="{FF2B5EF4-FFF2-40B4-BE49-F238E27FC236}">
              <a16:creationId xmlns:a16="http://schemas.microsoft.com/office/drawing/2014/main" id="{581AC028-4E88-4547-9D38-84F1CD6A19D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40" name="Text Box 14">
          <a:extLst>
            <a:ext uri="{FF2B5EF4-FFF2-40B4-BE49-F238E27FC236}">
              <a16:creationId xmlns:a16="http://schemas.microsoft.com/office/drawing/2014/main" id="{4DF583DE-0D8A-4468-9525-31CEBAEA71C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41" name="Text Box 15">
          <a:extLst>
            <a:ext uri="{FF2B5EF4-FFF2-40B4-BE49-F238E27FC236}">
              <a16:creationId xmlns:a16="http://schemas.microsoft.com/office/drawing/2014/main" id="{A3E212B6-7CE6-4210-AE10-690BAD45B77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42" name="Text Box 16">
          <a:extLst>
            <a:ext uri="{FF2B5EF4-FFF2-40B4-BE49-F238E27FC236}">
              <a16:creationId xmlns:a16="http://schemas.microsoft.com/office/drawing/2014/main" id="{2AF3E739-2E21-4C35-9B69-DAEF54F90A2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43" name="Text Box 17">
          <a:extLst>
            <a:ext uri="{FF2B5EF4-FFF2-40B4-BE49-F238E27FC236}">
              <a16:creationId xmlns:a16="http://schemas.microsoft.com/office/drawing/2014/main" id="{8460A458-9553-4FA8-B0E0-6C8EFCA9DD7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44" name="Text Box 18">
          <a:extLst>
            <a:ext uri="{FF2B5EF4-FFF2-40B4-BE49-F238E27FC236}">
              <a16:creationId xmlns:a16="http://schemas.microsoft.com/office/drawing/2014/main" id="{F02A7E06-8E70-4A98-B9F1-2BDE32A21E8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45" name="Text Box 19">
          <a:extLst>
            <a:ext uri="{FF2B5EF4-FFF2-40B4-BE49-F238E27FC236}">
              <a16:creationId xmlns:a16="http://schemas.microsoft.com/office/drawing/2014/main" id="{5F62DB41-4FE2-4388-8413-EA196B7911D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46" name="Text Box 20">
          <a:extLst>
            <a:ext uri="{FF2B5EF4-FFF2-40B4-BE49-F238E27FC236}">
              <a16:creationId xmlns:a16="http://schemas.microsoft.com/office/drawing/2014/main" id="{204DD1C3-FCD6-4F20-8BA0-19410FE4BAF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47" name="Text Box 21">
          <a:extLst>
            <a:ext uri="{FF2B5EF4-FFF2-40B4-BE49-F238E27FC236}">
              <a16:creationId xmlns:a16="http://schemas.microsoft.com/office/drawing/2014/main" id="{05CE6BC7-8597-4765-844B-4B8A8D9BAB7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48" name="Text Box 22">
          <a:extLst>
            <a:ext uri="{FF2B5EF4-FFF2-40B4-BE49-F238E27FC236}">
              <a16:creationId xmlns:a16="http://schemas.microsoft.com/office/drawing/2014/main" id="{450599BA-21A3-4E05-B0C3-FBA9E6A513D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49" name="Text Box 23">
          <a:extLst>
            <a:ext uri="{FF2B5EF4-FFF2-40B4-BE49-F238E27FC236}">
              <a16:creationId xmlns:a16="http://schemas.microsoft.com/office/drawing/2014/main" id="{D6E90F71-8E57-4DCF-A888-3164AA0569B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50" name="Text Box 24">
          <a:extLst>
            <a:ext uri="{FF2B5EF4-FFF2-40B4-BE49-F238E27FC236}">
              <a16:creationId xmlns:a16="http://schemas.microsoft.com/office/drawing/2014/main" id="{41087DF5-3C9D-4FE9-887A-FFC2F6B9503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51" name="Text Box 25">
          <a:extLst>
            <a:ext uri="{FF2B5EF4-FFF2-40B4-BE49-F238E27FC236}">
              <a16:creationId xmlns:a16="http://schemas.microsoft.com/office/drawing/2014/main" id="{7225F79A-D81F-4A26-AD2E-A5235453FC9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52" name="Text Box 26">
          <a:extLst>
            <a:ext uri="{FF2B5EF4-FFF2-40B4-BE49-F238E27FC236}">
              <a16:creationId xmlns:a16="http://schemas.microsoft.com/office/drawing/2014/main" id="{48BB8916-ED74-489C-AFDF-F4A38791975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53" name="Text Box 27">
          <a:extLst>
            <a:ext uri="{FF2B5EF4-FFF2-40B4-BE49-F238E27FC236}">
              <a16:creationId xmlns:a16="http://schemas.microsoft.com/office/drawing/2014/main" id="{28C8A6C9-D7E5-490B-BA38-8AD313CD929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54" name="Text Box 28">
          <a:extLst>
            <a:ext uri="{FF2B5EF4-FFF2-40B4-BE49-F238E27FC236}">
              <a16:creationId xmlns:a16="http://schemas.microsoft.com/office/drawing/2014/main" id="{8DA66E38-D19F-4513-A3F8-F5C755F7C85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55" name="Text Box 29">
          <a:extLst>
            <a:ext uri="{FF2B5EF4-FFF2-40B4-BE49-F238E27FC236}">
              <a16:creationId xmlns:a16="http://schemas.microsoft.com/office/drawing/2014/main" id="{B1518F5D-6642-4A9B-BCA2-D0D4B3A6105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56" name="Text Box 14">
          <a:extLst>
            <a:ext uri="{FF2B5EF4-FFF2-40B4-BE49-F238E27FC236}">
              <a16:creationId xmlns:a16="http://schemas.microsoft.com/office/drawing/2014/main" id="{D176A3D9-3CDE-4B25-A367-B2F41E72FFA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57" name="Text Box 15">
          <a:extLst>
            <a:ext uri="{FF2B5EF4-FFF2-40B4-BE49-F238E27FC236}">
              <a16:creationId xmlns:a16="http://schemas.microsoft.com/office/drawing/2014/main" id="{EA8DED3A-BA33-45D0-A27D-4E3CB0C1DC4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58" name="Text Box 16">
          <a:extLst>
            <a:ext uri="{FF2B5EF4-FFF2-40B4-BE49-F238E27FC236}">
              <a16:creationId xmlns:a16="http://schemas.microsoft.com/office/drawing/2014/main" id="{83517522-5F99-4F8E-95F1-B4210F735FD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59" name="Text Box 17">
          <a:extLst>
            <a:ext uri="{FF2B5EF4-FFF2-40B4-BE49-F238E27FC236}">
              <a16:creationId xmlns:a16="http://schemas.microsoft.com/office/drawing/2014/main" id="{2DAD27B4-206C-45C1-BF50-BBAF94FFBF3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60" name="Text Box 18">
          <a:extLst>
            <a:ext uri="{FF2B5EF4-FFF2-40B4-BE49-F238E27FC236}">
              <a16:creationId xmlns:a16="http://schemas.microsoft.com/office/drawing/2014/main" id="{A4C8D0BF-3AF9-44CA-8230-C647D3A8AAD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61" name="Text Box 19">
          <a:extLst>
            <a:ext uri="{FF2B5EF4-FFF2-40B4-BE49-F238E27FC236}">
              <a16:creationId xmlns:a16="http://schemas.microsoft.com/office/drawing/2014/main" id="{B7C0BA17-0F80-4171-B9CD-66A5A036FF0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62" name="Text Box 20">
          <a:extLst>
            <a:ext uri="{FF2B5EF4-FFF2-40B4-BE49-F238E27FC236}">
              <a16:creationId xmlns:a16="http://schemas.microsoft.com/office/drawing/2014/main" id="{073256B6-7E41-42D8-A1F8-FD7535952F5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63" name="Text Box 21">
          <a:extLst>
            <a:ext uri="{FF2B5EF4-FFF2-40B4-BE49-F238E27FC236}">
              <a16:creationId xmlns:a16="http://schemas.microsoft.com/office/drawing/2014/main" id="{F45D092D-5EE9-45B1-8840-84B2452371B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64" name="Text Box 14">
          <a:extLst>
            <a:ext uri="{FF2B5EF4-FFF2-40B4-BE49-F238E27FC236}">
              <a16:creationId xmlns:a16="http://schemas.microsoft.com/office/drawing/2014/main" id="{6EA77733-7F85-4A8E-8C78-A1669BB0BAB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65" name="Text Box 15">
          <a:extLst>
            <a:ext uri="{FF2B5EF4-FFF2-40B4-BE49-F238E27FC236}">
              <a16:creationId xmlns:a16="http://schemas.microsoft.com/office/drawing/2014/main" id="{09AF983F-CBB3-4DFD-97BE-0D66BA3BC60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66" name="Text Box 16">
          <a:extLst>
            <a:ext uri="{FF2B5EF4-FFF2-40B4-BE49-F238E27FC236}">
              <a16:creationId xmlns:a16="http://schemas.microsoft.com/office/drawing/2014/main" id="{587F497F-647E-4E14-9D59-F7FFEEEA250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67" name="Text Box 17">
          <a:extLst>
            <a:ext uri="{FF2B5EF4-FFF2-40B4-BE49-F238E27FC236}">
              <a16:creationId xmlns:a16="http://schemas.microsoft.com/office/drawing/2014/main" id="{1D7B18B9-01BA-40DD-8408-0F5DB98A0B3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68" name="Text Box 18">
          <a:extLst>
            <a:ext uri="{FF2B5EF4-FFF2-40B4-BE49-F238E27FC236}">
              <a16:creationId xmlns:a16="http://schemas.microsoft.com/office/drawing/2014/main" id="{C4529EF2-A741-43E1-9903-528B290ADE2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69" name="Text Box 19">
          <a:extLst>
            <a:ext uri="{FF2B5EF4-FFF2-40B4-BE49-F238E27FC236}">
              <a16:creationId xmlns:a16="http://schemas.microsoft.com/office/drawing/2014/main" id="{255E4240-B956-41DB-B25E-78031CE7136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70" name="Text Box 20">
          <a:extLst>
            <a:ext uri="{FF2B5EF4-FFF2-40B4-BE49-F238E27FC236}">
              <a16:creationId xmlns:a16="http://schemas.microsoft.com/office/drawing/2014/main" id="{80317B1E-3BAA-4249-996A-534FFA36F25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71" name="Text Box 21">
          <a:extLst>
            <a:ext uri="{FF2B5EF4-FFF2-40B4-BE49-F238E27FC236}">
              <a16:creationId xmlns:a16="http://schemas.microsoft.com/office/drawing/2014/main" id="{453E0DBC-6D78-4C40-8B2E-FCF95DAE7C9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44062"/>
    <xdr:sp macro="" textlink="">
      <xdr:nvSpPr>
        <xdr:cNvPr id="3672" name="TextBox 3">
          <a:extLst>
            <a:ext uri="{FF2B5EF4-FFF2-40B4-BE49-F238E27FC236}">
              <a16:creationId xmlns:a16="http://schemas.microsoft.com/office/drawing/2014/main" id="{915DA044-BE23-48B9-8918-8ED925557E48}"/>
            </a:ext>
          </a:extLst>
        </xdr:cNvPr>
        <xdr:cNvSpPr txBox="1">
          <a:spLocks noChangeArrowheads="1"/>
        </xdr:cNvSpPr>
      </xdr:nvSpPr>
      <xdr:spPr bwMode="auto">
        <a:xfrm>
          <a:off x="2514600" y="10391775"/>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3673" name="TextBox 3">
          <a:extLst>
            <a:ext uri="{FF2B5EF4-FFF2-40B4-BE49-F238E27FC236}">
              <a16:creationId xmlns:a16="http://schemas.microsoft.com/office/drawing/2014/main" id="{FACCED26-6664-4778-9E87-B048F696AF2C}"/>
            </a:ext>
          </a:extLst>
        </xdr:cNvPr>
        <xdr:cNvSpPr txBox="1">
          <a:spLocks noChangeArrowheads="1"/>
        </xdr:cNvSpPr>
      </xdr:nvSpPr>
      <xdr:spPr bwMode="auto">
        <a:xfrm>
          <a:off x="2514600" y="1039177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20262"/>
    <xdr:sp macro="" textlink="">
      <xdr:nvSpPr>
        <xdr:cNvPr id="3674" name="TextBox 3">
          <a:extLst>
            <a:ext uri="{FF2B5EF4-FFF2-40B4-BE49-F238E27FC236}">
              <a16:creationId xmlns:a16="http://schemas.microsoft.com/office/drawing/2014/main" id="{45938CD8-8890-419B-995A-AE9C333172FF}"/>
            </a:ext>
          </a:extLst>
        </xdr:cNvPr>
        <xdr:cNvSpPr txBox="1">
          <a:spLocks noChangeArrowheads="1"/>
        </xdr:cNvSpPr>
      </xdr:nvSpPr>
      <xdr:spPr bwMode="auto">
        <a:xfrm>
          <a:off x="2514600" y="10391775"/>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01212"/>
    <xdr:sp macro="" textlink="">
      <xdr:nvSpPr>
        <xdr:cNvPr id="3675" name="TextBox 3">
          <a:extLst>
            <a:ext uri="{FF2B5EF4-FFF2-40B4-BE49-F238E27FC236}">
              <a16:creationId xmlns:a16="http://schemas.microsoft.com/office/drawing/2014/main" id="{4F7E02D3-75AC-4099-9DD0-8C3DCBC6F4F9}"/>
            </a:ext>
          </a:extLst>
        </xdr:cNvPr>
        <xdr:cNvSpPr txBox="1">
          <a:spLocks noChangeArrowheads="1"/>
        </xdr:cNvSpPr>
      </xdr:nvSpPr>
      <xdr:spPr bwMode="auto">
        <a:xfrm>
          <a:off x="2514600" y="10391775"/>
          <a:ext cx="0" cy="901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91687"/>
    <xdr:sp macro="" textlink="">
      <xdr:nvSpPr>
        <xdr:cNvPr id="3676" name="TextBox 3">
          <a:extLst>
            <a:ext uri="{FF2B5EF4-FFF2-40B4-BE49-F238E27FC236}">
              <a16:creationId xmlns:a16="http://schemas.microsoft.com/office/drawing/2014/main" id="{D84848DF-99A6-4614-992F-751A01F20BCB}"/>
            </a:ext>
          </a:extLst>
        </xdr:cNvPr>
        <xdr:cNvSpPr txBox="1">
          <a:spLocks noChangeArrowheads="1"/>
        </xdr:cNvSpPr>
      </xdr:nvSpPr>
      <xdr:spPr bwMode="auto">
        <a:xfrm>
          <a:off x="2514600" y="10391775"/>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3677" name="TextBox 3">
          <a:extLst>
            <a:ext uri="{FF2B5EF4-FFF2-40B4-BE49-F238E27FC236}">
              <a16:creationId xmlns:a16="http://schemas.microsoft.com/office/drawing/2014/main" id="{0577DCFE-6CC9-47FF-BE21-CD2A10538774}"/>
            </a:ext>
          </a:extLst>
        </xdr:cNvPr>
        <xdr:cNvSpPr txBox="1">
          <a:spLocks noChangeArrowheads="1"/>
        </xdr:cNvSpPr>
      </xdr:nvSpPr>
      <xdr:spPr bwMode="auto">
        <a:xfrm>
          <a:off x="2514600" y="1039177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3678" name="TextBox 3">
          <a:extLst>
            <a:ext uri="{FF2B5EF4-FFF2-40B4-BE49-F238E27FC236}">
              <a16:creationId xmlns:a16="http://schemas.microsoft.com/office/drawing/2014/main" id="{DBF7277F-25B9-42E3-BA48-0DF082ACCF19}"/>
            </a:ext>
          </a:extLst>
        </xdr:cNvPr>
        <xdr:cNvSpPr txBox="1">
          <a:spLocks noChangeArrowheads="1"/>
        </xdr:cNvSpPr>
      </xdr:nvSpPr>
      <xdr:spPr bwMode="auto">
        <a:xfrm>
          <a:off x="2514600" y="1039177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63112"/>
    <xdr:sp macro="" textlink="">
      <xdr:nvSpPr>
        <xdr:cNvPr id="3679" name="TextBox 3">
          <a:extLst>
            <a:ext uri="{FF2B5EF4-FFF2-40B4-BE49-F238E27FC236}">
              <a16:creationId xmlns:a16="http://schemas.microsoft.com/office/drawing/2014/main" id="{FDAB6532-C2F8-42A9-BC28-B6C892E3B168}"/>
            </a:ext>
          </a:extLst>
        </xdr:cNvPr>
        <xdr:cNvSpPr txBox="1">
          <a:spLocks noChangeArrowheads="1"/>
        </xdr:cNvSpPr>
      </xdr:nvSpPr>
      <xdr:spPr bwMode="auto">
        <a:xfrm>
          <a:off x="2514600" y="10391775"/>
          <a:ext cx="0" cy="863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44062"/>
    <xdr:sp macro="" textlink="">
      <xdr:nvSpPr>
        <xdr:cNvPr id="3680" name="TextBox 3">
          <a:extLst>
            <a:ext uri="{FF2B5EF4-FFF2-40B4-BE49-F238E27FC236}">
              <a16:creationId xmlns:a16="http://schemas.microsoft.com/office/drawing/2014/main" id="{916A6B1D-F242-483B-89F7-5180F4F7A8C7}"/>
            </a:ext>
          </a:extLst>
        </xdr:cNvPr>
        <xdr:cNvSpPr txBox="1">
          <a:spLocks noChangeArrowheads="1"/>
        </xdr:cNvSpPr>
      </xdr:nvSpPr>
      <xdr:spPr bwMode="auto">
        <a:xfrm>
          <a:off x="2514600" y="10391775"/>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3681" name="TextBox 3">
          <a:extLst>
            <a:ext uri="{FF2B5EF4-FFF2-40B4-BE49-F238E27FC236}">
              <a16:creationId xmlns:a16="http://schemas.microsoft.com/office/drawing/2014/main" id="{AA41A4A1-BEEA-4994-918B-16F592B31C3B}"/>
            </a:ext>
          </a:extLst>
        </xdr:cNvPr>
        <xdr:cNvSpPr txBox="1">
          <a:spLocks noChangeArrowheads="1"/>
        </xdr:cNvSpPr>
      </xdr:nvSpPr>
      <xdr:spPr bwMode="auto">
        <a:xfrm>
          <a:off x="2514600" y="1039177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20262"/>
    <xdr:sp macro="" textlink="">
      <xdr:nvSpPr>
        <xdr:cNvPr id="3682" name="TextBox 3">
          <a:extLst>
            <a:ext uri="{FF2B5EF4-FFF2-40B4-BE49-F238E27FC236}">
              <a16:creationId xmlns:a16="http://schemas.microsoft.com/office/drawing/2014/main" id="{5D5C2BD8-F266-461A-90FE-920918B91F19}"/>
            </a:ext>
          </a:extLst>
        </xdr:cNvPr>
        <xdr:cNvSpPr txBox="1">
          <a:spLocks noChangeArrowheads="1"/>
        </xdr:cNvSpPr>
      </xdr:nvSpPr>
      <xdr:spPr bwMode="auto">
        <a:xfrm>
          <a:off x="2514600" y="10391775"/>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3683" name="TextBox 3">
          <a:extLst>
            <a:ext uri="{FF2B5EF4-FFF2-40B4-BE49-F238E27FC236}">
              <a16:creationId xmlns:a16="http://schemas.microsoft.com/office/drawing/2014/main" id="{8E81B119-929E-41C6-BDAB-3AB43D7B077B}"/>
            </a:ext>
          </a:extLst>
        </xdr:cNvPr>
        <xdr:cNvSpPr txBox="1">
          <a:spLocks noChangeArrowheads="1"/>
        </xdr:cNvSpPr>
      </xdr:nvSpPr>
      <xdr:spPr bwMode="auto">
        <a:xfrm>
          <a:off x="2514600" y="1039177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20262"/>
    <xdr:sp macro="" textlink="">
      <xdr:nvSpPr>
        <xdr:cNvPr id="3684" name="TextBox 3">
          <a:extLst>
            <a:ext uri="{FF2B5EF4-FFF2-40B4-BE49-F238E27FC236}">
              <a16:creationId xmlns:a16="http://schemas.microsoft.com/office/drawing/2014/main" id="{8A35A02F-3C2D-46C3-A891-145F85F06B62}"/>
            </a:ext>
          </a:extLst>
        </xdr:cNvPr>
        <xdr:cNvSpPr txBox="1">
          <a:spLocks noChangeArrowheads="1"/>
        </xdr:cNvSpPr>
      </xdr:nvSpPr>
      <xdr:spPr bwMode="auto">
        <a:xfrm>
          <a:off x="2514600" y="10391775"/>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34537"/>
    <xdr:sp macro="" textlink="">
      <xdr:nvSpPr>
        <xdr:cNvPr id="3685" name="TextBox 3">
          <a:extLst>
            <a:ext uri="{FF2B5EF4-FFF2-40B4-BE49-F238E27FC236}">
              <a16:creationId xmlns:a16="http://schemas.microsoft.com/office/drawing/2014/main" id="{511DF537-D137-4307-B1C3-48DD6B0AA45A}"/>
            </a:ext>
          </a:extLst>
        </xdr:cNvPr>
        <xdr:cNvSpPr txBox="1">
          <a:spLocks noChangeArrowheads="1"/>
        </xdr:cNvSpPr>
      </xdr:nvSpPr>
      <xdr:spPr bwMode="auto">
        <a:xfrm>
          <a:off x="2514600" y="10391775"/>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910737"/>
    <xdr:sp macro="" textlink="">
      <xdr:nvSpPr>
        <xdr:cNvPr id="3686" name="TextBox 3">
          <a:extLst>
            <a:ext uri="{FF2B5EF4-FFF2-40B4-BE49-F238E27FC236}">
              <a16:creationId xmlns:a16="http://schemas.microsoft.com/office/drawing/2014/main" id="{E6401C80-B9C3-4597-88B8-8AE480CC9C1A}"/>
            </a:ext>
          </a:extLst>
        </xdr:cNvPr>
        <xdr:cNvSpPr txBox="1">
          <a:spLocks noChangeArrowheads="1"/>
        </xdr:cNvSpPr>
      </xdr:nvSpPr>
      <xdr:spPr bwMode="auto">
        <a:xfrm>
          <a:off x="2514600" y="10391775"/>
          <a:ext cx="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91687"/>
    <xdr:sp macro="" textlink="">
      <xdr:nvSpPr>
        <xdr:cNvPr id="3687" name="TextBox 3">
          <a:extLst>
            <a:ext uri="{FF2B5EF4-FFF2-40B4-BE49-F238E27FC236}">
              <a16:creationId xmlns:a16="http://schemas.microsoft.com/office/drawing/2014/main" id="{973D1716-AF98-4ADA-9A1C-98296FA97A82}"/>
            </a:ext>
          </a:extLst>
        </xdr:cNvPr>
        <xdr:cNvSpPr txBox="1">
          <a:spLocks noChangeArrowheads="1"/>
        </xdr:cNvSpPr>
      </xdr:nvSpPr>
      <xdr:spPr bwMode="auto">
        <a:xfrm>
          <a:off x="2514600" y="10391775"/>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82162"/>
    <xdr:sp macro="" textlink="">
      <xdr:nvSpPr>
        <xdr:cNvPr id="3688" name="TextBox 3">
          <a:extLst>
            <a:ext uri="{FF2B5EF4-FFF2-40B4-BE49-F238E27FC236}">
              <a16:creationId xmlns:a16="http://schemas.microsoft.com/office/drawing/2014/main" id="{279F5CB5-04C6-4005-BA7E-AD83DFF22C5F}"/>
            </a:ext>
          </a:extLst>
        </xdr:cNvPr>
        <xdr:cNvSpPr txBox="1">
          <a:spLocks noChangeArrowheads="1"/>
        </xdr:cNvSpPr>
      </xdr:nvSpPr>
      <xdr:spPr bwMode="auto">
        <a:xfrm>
          <a:off x="2514600" y="10391775"/>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91687"/>
    <xdr:sp macro="" textlink="">
      <xdr:nvSpPr>
        <xdr:cNvPr id="3689" name="TextBox 3">
          <a:extLst>
            <a:ext uri="{FF2B5EF4-FFF2-40B4-BE49-F238E27FC236}">
              <a16:creationId xmlns:a16="http://schemas.microsoft.com/office/drawing/2014/main" id="{9E63069F-A441-4F32-9F5A-68B90A5BD609}"/>
            </a:ext>
          </a:extLst>
        </xdr:cNvPr>
        <xdr:cNvSpPr txBox="1">
          <a:spLocks noChangeArrowheads="1"/>
        </xdr:cNvSpPr>
      </xdr:nvSpPr>
      <xdr:spPr bwMode="auto">
        <a:xfrm>
          <a:off x="2514600" y="10391775"/>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33</xdr:row>
      <xdr:rowOff>0</xdr:rowOff>
    </xdr:from>
    <xdr:ext cx="0" cy="882162"/>
    <xdr:sp macro="" textlink="">
      <xdr:nvSpPr>
        <xdr:cNvPr id="3690" name="TextBox 3">
          <a:extLst>
            <a:ext uri="{FF2B5EF4-FFF2-40B4-BE49-F238E27FC236}">
              <a16:creationId xmlns:a16="http://schemas.microsoft.com/office/drawing/2014/main" id="{1779CDBE-6D7C-4D04-9032-7108887A4E7A}"/>
            </a:ext>
          </a:extLst>
        </xdr:cNvPr>
        <xdr:cNvSpPr txBox="1">
          <a:spLocks noChangeArrowheads="1"/>
        </xdr:cNvSpPr>
      </xdr:nvSpPr>
      <xdr:spPr bwMode="auto">
        <a:xfrm>
          <a:off x="2514600" y="10391775"/>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91" name="Text Box 22">
          <a:extLst>
            <a:ext uri="{FF2B5EF4-FFF2-40B4-BE49-F238E27FC236}">
              <a16:creationId xmlns:a16="http://schemas.microsoft.com/office/drawing/2014/main" id="{8AB90329-275B-4AD6-A461-F41CE15C75F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92" name="Text Box 23">
          <a:extLst>
            <a:ext uri="{FF2B5EF4-FFF2-40B4-BE49-F238E27FC236}">
              <a16:creationId xmlns:a16="http://schemas.microsoft.com/office/drawing/2014/main" id="{9B196D8E-489D-4399-87CC-BF93A8590B8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93" name="Text Box 24">
          <a:extLst>
            <a:ext uri="{FF2B5EF4-FFF2-40B4-BE49-F238E27FC236}">
              <a16:creationId xmlns:a16="http://schemas.microsoft.com/office/drawing/2014/main" id="{F644351D-218E-4C09-98BB-F7E6BF78012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94" name="Text Box 25">
          <a:extLst>
            <a:ext uri="{FF2B5EF4-FFF2-40B4-BE49-F238E27FC236}">
              <a16:creationId xmlns:a16="http://schemas.microsoft.com/office/drawing/2014/main" id="{5DC29E0D-DC52-4EA5-9B70-D799BE5CE33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95" name="Text Box 26">
          <a:extLst>
            <a:ext uri="{FF2B5EF4-FFF2-40B4-BE49-F238E27FC236}">
              <a16:creationId xmlns:a16="http://schemas.microsoft.com/office/drawing/2014/main" id="{86966529-6B52-4432-8FC7-AE0B185EC24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96" name="Text Box 27">
          <a:extLst>
            <a:ext uri="{FF2B5EF4-FFF2-40B4-BE49-F238E27FC236}">
              <a16:creationId xmlns:a16="http://schemas.microsoft.com/office/drawing/2014/main" id="{4DE860D2-A236-439A-912A-B76E9D5AF7D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97" name="Text Box 28">
          <a:extLst>
            <a:ext uri="{FF2B5EF4-FFF2-40B4-BE49-F238E27FC236}">
              <a16:creationId xmlns:a16="http://schemas.microsoft.com/office/drawing/2014/main" id="{55AE2968-11EC-4C8A-BEF0-ED7AAE56582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98" name="Text Box 29">
          <a:extLst>
            <a:ext uri="{FF2B5EF4-FFF2-40B4-BE49-F238E27FC236}">
              <a16:creationId xmlns:a16="http://schemas.microsoft.com/office/drawing/2014/main" id="{143D50C0-480F-44C2-A290-ABA9582B00D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699" name="Text Box 14">
          <a:extLst>
            <a:ext uri="{FF2B5EF4-FFF2-40B4-BE49-F238E27FC236}">
              <a16:creationId xmlns:a16="http://schemas.microsoft.com/office/drawing/2014/main" id="{47D1F3E9-451A-4212-AF5E-6B5B49449F2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00" name="Text Box 15">
          <a:extLst>
            <a:ext uri="{FF2B5EF4-FFF2-40B4-BE49-F238E27FC236}">
              <a16:creationId xmlns:a16="http://schemas.microsoft.com/office/drawing/2014/main" id="{95C939F7-2261-4B0A-9067-388E9C137DD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01" name="Text Box 16">
          <a:extLst>
            <a:ext uri="{FF2B5EF4-FFF2-40B4-BE49-F238E27FC236}">
              <a16:creationId xmlns:a16="http://schemas.microsoft.com/office/drawing/2014/main" id="{A8AE3C2E-8590-4B00-8BB0-1A0993221BD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02" name="Text Box 17">
          <a:extLst>
            <a:ext uri="{FF2B5EF4-FFF2-40B4-BE49-F238E27FC236}">
              <a16:creationId xmlns:a16="http://schemas.microsoft.com/office/drawing/2014/main" id="{AC8226B5-E6C3-44E1-AA1D-2E2B226598F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03" name="Text Box 18">
          <a:extLst>
            <a:ext uri="{FF2B5EF4-FFF2-40B4-BE49-F238E27FC236}">
              <a16:creationId xmlns:a16="http://schemas.microsoft.com/office/drawing/2014/main" id="{3F051D5B-5E58-4475-9102-7543D6D7C4A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04" name="Text Box 19">
          <a:extLst>
            <a:ext uri="{FF2B5EF4-FFF2-40B4-BE49-F238E27FC236}">
              <a16:creationId xmlns:a16="http://schemas.microsoft.com/office/drawing/2014/main" id="{75673F0A-7ACA-4A3C-A85E-C230595517A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05" name="Text Box 20">
          <a:extLst>
            <a:ext uri="{FF2B5EF4-FFF2-40B4-BE49-F238E27FC236}">
              <a16:creationId xmlns:a16="http://schemas.microsoft.com/office/drawing/2014/main" id="{CDF95903-9C88-48DC-93CF-64F331CA6C2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06" name="Text Box 21">
          <a:extLst>
            <a:ext uri="{FF2B5EF4-FFF2-40B4-BE49-F238E27FC236}">
              <a16:creationId xmlns:a16="http://schemas.microsoft.com/office/drawing/2014/main" id="{D5CE226B-F50E-409E-8EF3-29AC9D39B8D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07" name="Text Box 14">
          <a:extLst>
            <a:ext uri="{FF2B5EF4-FFF2-40B4-BE49-F238E27FC236}">
              <a16:creationId xmlns:a16="http://schemas.microsoft.com/office/drawing/2014/main" id="{B83E26E7-C810-478E-B097-2CE481C593C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08" name="Text Box 15">
          <a:extLst>
            <a:ext uri="{FF2B5EF4-FFF2-40B4-BE49-F238E27FC236}">
              <a16:creationId xmlns:a16="http://schemas.microsoft.com/office/drawing/2014/main" id="{0E32C90F-33E7-4186-A025-B02C13F7051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09" name="Text Box 16">
          <a:extLst>
            <a:ext uri="{FF2B5EF4-FFF2-40B4-BE49-F238E27FC236}">
              <a16:creationId xmlns:a16="http://schemas.microsoft.com/office/drawing/2014/main" id="{451112E8-17B8-47E4-886F-E54001F9DF0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10" name="Text Box 17">
          <a:extLst>
            <a:ext uri="{FF2B5EF4-FFF2-40B4-BE49-F238E27FC236}">
              <a16:creationId xmlns:a16="http://schemas.microsoft.com/office/drawing/2014/main" id="{1C566E84-F951-4662-A74F-30E17F2F57E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11" name="Text Box 18">
          <a:extLst>
            <a:ext uri="{FF2B5EF4-FFF2-40B4-BE49-F238E27FC236}">
              <a16:creationId xmlns:a16="http://schemas.microsoft.com/office/drawing/2014/main" id="{C6D477D4-960D-42E4-9070-F397F503017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12" name="Text Box 19">
          <a:extLst>
            <a:ext uri="{FF2B5EF4-FFF2-40B4-BE49-F238E27FC236}">
              <a16:creationId xmlns:a16="http://schemas.microsoft.com/office/drawing/2014/main" id="{79E3A777-1A37-484E-9EBE-C5B13E459AD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13" name="Text Box 20">
          <a:extLst>
            <a:ext uri="{FF2B5EF4-FFF2-40B4-BE49-F238E27FC236}">
              <a16:creationId xmlns:a16="http://schemas.microsoft.com/office/drawing/2014/main" id="{681B0DE3-98D1-4C89-8204-72FA5D18D64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14" name="Text Box 21">
          <a:extLst>
            <a:ext uri="{FF2B5EF4-FFF2-40B4-BE49-F238E27FC236}">
              <a16:creationId xmlns:a16="http://schemas.microsoft.com/office/drawing/2014/main" id="{D1E78D6A-21E6-4178-91A3-6EF5FCC8C7D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15" name="Text Box 22">
          <a:extLst>
            <a:ext uri="{FF2B5EF4-FFF2-40B4-BE49-F238E27FC236}">
              <a16:creationId xmlns:a16="http://schemas.microsoft.com/office/drawing/2014/main" id="{BEE49174-823C-452D-AB5A-E9611FE1BA1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16" name="Text Box 23">
          <a:extLst>
            <a:ext uri="{FF2B5EF4-FFF2-40B4-BE49-F238E27FC236}">
              <a16:creationId xmlns:a16="http://schemas.microsoft.com/office/drawing/2014/main" id="{8A5F50B6-8E94-4D63-AA24-9FA334F3CD4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17" name="Text Box 24">
          <a:extLst>
            <a:ext uri="{FF2B5EF4-FFF2-40B4-BE49-F238E27FC236}">
              <a16:creationId xmlns:a16="http://schemas.microsoft.com/office/drawing/2014/main" id="{5073A5C9-F0BF-40A0-AADE-329977A0D72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18" name="Text Box 25">
          <a:extLst>
            <a:ext uri="{FF2B5EF4-FFF2-40B4-BE49-F238E27FC236}">
              <a16:creationId xmlns:a16="http://schemas.microsoft.com/office/drawing/2014/main" id="{9CB155D2-5AC0-4C16-B208-E02AA557936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19" name="Text Box 26">
          <a:extLst>
            <a:ext uri="{FF2B5EF4-FFF2-40B4-BE49-F238E27FC236}">
              <a16:creationId xmlns:a16="http://schemas.microsoft.com/office/drawing/2014/main" id="{A53DFB39-FCE3-4AA1-8B84-89B4F86C089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20" name="Text Box 27">
          <a:extLst>
            <a:ext uri="{FF2B5EF4-FFF2-40B4-BE49-F238E27FC236}">
              <a16:creationId xmlns:a16="http://schemas.microsoft.com/office/drawing/2014/main" id="{EBAC8681-5C67-4B32-9355-86581EB999E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21" name="Text Box 28">
          <a:extLst>
            <a:ext uri="{FF2B5EF4-FFF2-40B4-BE49-F238E27FC236}">
              <a16:creationId xmlns:a16="http://schemas.microsoft.com/office/drawing/2014/main" id="{45838BD7-84FF-450C-8936-FC9FA59B76B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22" name="Text Box 29">
          <a:extLst>
            <a:ext uri="{FF2B5EF4-FFF2-40B4-BE49-F238E27FC236}">
              <a16:creationId xmlns:a16="http://schemas.microsoft.com/office/drawing/2014/main" id="{88EE7AD8-8B4C-4DA0-BC0D-130A70CE80D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23" name="Text Box 14">
          <a:extLst>
            <a:ext uri="{FF2B5EF4-FFF2-40B4-BE49-F238E27FC236}">
              <a16:creationId xmlns:a16="http://schemas.microsoft.com/office/drawing/2014/main" id="{9E2EE33F-EA6E-4194-A994-D8E8FEF46EF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24" name="Text Box 15">
          <a:extLst>
            <a:ext uri="{FF2B5EF4-FFF2-40B4-BE49-F238E27FC236}">
              <a16:creationId xmlns:a16="http://schemas.microsoft.com/office/drawing/2014/main" id="{0D801C5F-D9B7-47CA-BAF4-1EB0A75E80B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25" name="Text Box 16">
          <a:extLst>
            <a:ext uri="{FF2B5EF4-FFF2-40B4-BE49-F238E27FC236}">
              <a16:creationId xmlns:a16="http://schemas.microsoft.com/office/drawing/2014/main" id="{B4045924-1FF1-4697-A39B-F5F5882752E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26" name="Text Box 17">
          <a:extLst>
            <a:ext uri="{FF2B5EF4-FFF2-40B4-BE49-F238E27FC236}">
              <a16:creationId xmlns:a16="http://schemas.microsoft.com/office/drawing/2014/main" id="{59ED3BC3-FCE7-4D13-B39D-96BCB095245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27" name="Text Box 18">
          <a:extLst>
            <a:ext uri="{FF2B5EF4-FFF2-40B4-BE49-F238E27FC236}">
              <a16:creationId xmlns:a16="http://schemas.microsoft.com/office/drawing/2014/main" id="{D293900F-4F93-41C1-AE1A-547A3E277B8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28" name="Text Box 19">
          <a:extLst>
            <a:ext uri="{FF2B5EF4-FFF2-40B4-BE49-F238E27FC236}">
              <a16:creationId xmlns:a16="http://schemas.microsoft.com/office/drawing/2014/main" id="{11D1177D-9477-4E4C-803F-62A2E20E6FA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29" name="Text Box 20">
          <a:extLst>
            <a:ext uri="{FF2B5EF4-FFF2-40B4-BE49-F238E27FC236}">
              <a16:creationId xmlns:a16="http://schemas.microsoft.com/office/drawing/2014/main" id="{BCC8C0FF-3F21-4112-AB49-D0A8D528D9F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30" name="Text Box 21">
          <a:extLst>
            <a:ext uri="{FF2B5EF4-FFF2-40B4-BE49-F238E27FC236}">
              <a16:creationId xmlns:a16="http://schemas.microsoft.com/office/drawing/2014/main" id="{1A18902B-A732-4C03-9F54-E97961C77D6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31" name="Text Box 14">
          <a:extLst>
            <a:ext uri="{FF2B5EF4-FFF2-40B4-BE49-F238E27FC236}">
              <a16:creationId xmlns:a16="http://schemas.microsoft.com/office/drawing/2014/main" id="{DFD8F92E-380F-4F22-805C-5D1D5064D56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32" name="Text Box 15">
          <a:extLst>
            <a:ext uri="{FF2B5EF4-FFF2-40B4-BE49-F238E27FC236}">
              <a16:creationId xmlns:a16="http://schemas.microsoft.com/office/drawing/2014/main" id="{337EC3F2-F2F1-4387-B1E9-C0334A6F5CC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33" name="Text Box 16">
          <a:extLst>
            <a:ext uri="{FF2B5EF4-FFF2-40B4-BE49-F238E27FC236}">
              <a16:creationId xmlns:a16="http://schemas.microsoft.com/office/drawing/2014/main" id="{EFDE7F60-379C-47C8-BBB8-5BC563D84DF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34" name="Text Box 17">
          <a:extLst>
            <a:ext uri="{FF2B5EF4-FFF2-40B4-BE49-F238E27FC236}">
              <a16:creationId xmlns:a16="http://schemas.microsoft.com/office/drawing/2014/main" id="{1F3D10C5-B816-4575-9383-4E8555085EC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35" name="Text Box 18">
          <a:extLst>
            <a:ext uri="{FF2B5EF4-FFF2-40B4-BE49-F238E27FC236}">
              <a16:creationId xmlns:a16="http://schemas.microsoft.com/office/drawing/2014/main" id="{713BACA6-EB4E-4DC6-B0BB-680283AE239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36" name="Text Box 19">
          <a:extLst>
            <a:ext uri="{FF2B5EF4-FFF2-40B4-BE49-F238E27FC236}">
              <a16:creationId xmlns:a16="http://schemas.microsoft.com/office/drawing/2014/main" id="{D7B293F2-6ED7-49F9-BC97-25CBAF23F5A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37" name="Text Box 20">
          <a:extLst>
            <a:ext uri="{FF2B5EF4-FFF2-40B4-BE49-F238E27FC236}">
              <a16:creationId xmlns:a16="http://schemas.microsoft.com/office/drawing/2014/main" id="{8474F076-8353-40BF-9ADD-114CF2498B1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38" name="Text Box 21">
          <a:extLst>
            <a:ext uri="{FF2B5EF4-FFF2-40B4-BE49-F238E27FC236}">
              <a16:creationId xmlns:a16="http://schemas.microsoft.com/office/drawing/2014/main" id="{FC4B1843-ECE9-492D-A0E5-0041662FE85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39" name="Text Box 22">
          <a:extLst>
            <a:ext uri="{FF2B5EF4-FFF2-40B4-BE49-F238E27FC236}">
              <a16:creationId xmlns:a16="http://schemas.microsoft.com/office/drawing/2014/main" id="{1C13167F-AB82-49D0-9B91-512F794F31B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40" name="Text Box 23">
          <a:extLst>
            <a:ext uri="{FF2B5EF4-FFF2-40B4-BE49-F238E27FC236}">
              <a16:creationId xmlns:a16="http://schemas.microsoft.com/office/drawing/2014/main" id="{114B5391-88F5-4BB3-9D55-8025FF8E374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41" name="Text Box 24">
          <a:extLst>
            <a:ext uri="{FF2B5EF4-FFF2-40B4-BE49-F238E27FC236}">
              <a16:creationId xmlns:a16="http://schemas.microsoft.com/office/drawing/2014/main" id="{8D11196E-88CF-49E7-95B9-E2FBC04A0A6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42" name="Text Box 25">
          <a:extLst>
            <a:ext uri="{FF2B5EF4-FFF2-40B4-BE49-F238E27FC236}">
              <a16:creationId xmlns:a16="http://schemas.microsoft.com/office/drawing/2014/main" id="{A5094FFB-3D80-40C2-94D0-41F9B5814F2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43" name="Text Box 26">
          <a:extLst>
            <a:ext uri="{FF2B5EF4-FFF2-40B4-BE49-F238E27FC236}">
              <a16:creationId xmlns:a16="http://schemas.microsoft.com/office/drawing/2014/main" id="{704F42DE-25A2-4929-8FC6-B60E2CAC716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44" name="Text Box 27">
          <a:extLst>
            <a:ext uri="{FF2B5EF4-FFF2-40B4-BE49-F238E27FC236}">
              <a16:creationId xmlns:a16="http://schemas.microsoft.com/office/drawing/2014/main" id="{427F2387-E2DF-4FA2-AA49-FAC46821DA3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45" name="Text Box 28">
          <a:extLst>
            <a:ext uri="{FF2B5EF4-FFF2-40B4-BE49-F238E27FC236}">
              <a16:creationId xmlns:a16="http://schemas.microsoft.com/office/drawing/2014/main" id="{13A1EEB7-1E33-4AED-ADEB-C105FDA6C00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46" name="Text Box 29">
          <a:extLst>
            <a:ext uri="{FF2B5EF4-FFF2-40B4-BE49-F238E27FC236}">
              <a16:creationId xmlns:a16="http://schemas.microsoft.com/office/drawing/2014/main" id="{5CFEDA12-BB92-4198-BCC8-5794FD9F28D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47" name="Text Box 14">
          <a:extLst>
            <a:ext uri="{FF2B5EF4-FFF2-40B4-BE49-F238E27FC236}">
              <a16:creationId xmlns:a16="http://schemas.microsoft.com/office/drawing/2014/main" id="{8E2D8B4B-F78E-4596-A03A-CBB5931BAFD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48" name="Text Box 15">
          <a:extLst>
            <a:ext uri="{FF2B5EF4-FFF2-40B4-BE49-F238E27FC236}">
              <a16:creationId xmlns:a16="http://schemas.microsoft.com/office/drawing/2014/main" id="{8CABBD43-C93F-4353-AC28-6ADF4496518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49" name="Text Box 16">
          <a:extLst>
            <a:ext uri="{FF2B5EF4-FFF2-40B4-BE49-F238E27FC236}">
              <a16:creationId xmlns:a16="http://schemas.microsoft.com/office/drawing/2014/main" id="{53134650-DD99-4499-B10A-BF528222F55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50" name="Text Box 17">
          <a:extLst>
            <a:ext uri="{FF2B5EF4-FFF2-40B4-BE49-F238E27FC236}">
              <a16:creationId xmlns:a16="http://schemas.microsoft.com/office/drawing/2014/main" id="{DA624FCA-7EAD-4494-B353-2494B198018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51" name="Text Box 18">
          <a:extLst>
            <a:ext uri="{FF2B5EF4-FFF2-40B4-BE49-F238E27FC236}">
              <a16:creationId xmlns:a16="http://schemas.microsoft.com/office/drawing/2014/main" id="{E0A675CF-951B-47A6-A048-9A86E425763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52" name="Text Box 19">
          <a:extLst>
            <a:ext uri="{FF2B5EF4-FFF2-40B4-BE49-F238E27FC236}">
              <a16:creationId xmlns:a16="http://schemas.microsoft.com/office/drawing/2014/main" id="{DC7450AF-CCBF-4457-8D68-BC7B73F9F3B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53" name="Text Box 20">
          <a:extLst>
            <a:ext uri="{FF2B5EF4-FFF2-40B4-BE49-F238E27FC236}">
              <a16:creationId xmlns:a16="http://schemas.microsoft.com/office/drawing/2014/main" id="{97D07C82-7C7C-4FE9-B5BB-9C324FCBFD4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54" name="Text Box 21">
          <a:extLst>
            <a:ext uri="{FF2B5EF4-FFF2-40B4-BE49-F238E27FC236}">
              <a16:creationId xmlns:a16="http://schemas.microsoft.com/office/drawing/2014/main" id="{ACABB4A6-47E4-4FC0-80AB-93B0755232E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55" name="Text Box 14">
          <a:extLst>
            <a:ext uri="{FF2B5EF4-FFF2-40B4-BE49-F238E27FC236}">
              <a16:creationId xmlns:a16="http://schemas.microsoft.com/office/drawing/2014/main" id="{08AB51EC-DD67-4E36-A23D-B59DA38503D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56" name="Text Box 15">
          <a:extLst>
            <a:ext uri="{FF2B5EF4-FFF2-40B4-BE49-F238E27FC236}">
              <a16:creationId xmlns:a16="http://schemas.microsoft.com/office/drawing/2014/main" id="{4401371F-EC1C-4CE9-AA00-9B9C741C248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57" name="Text Box 16">
          <a:extLst>
            <a:ext uri="{FF2B5EF4-FFF2-40B4-BE49-F238E27FC236}">
              <a16:creationId xmlns:a16="http://schemas.microsoft.com/office/drawing/2014/main" id="{2DD5D34A-2BB6-4126-A662-E3E100AB1E2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58" name="Text Box 17">
          <a:extLst>
            <a:ext uri="{FF2B5EF4-FFF2-40B4-BE49-F238E27FC236}">
              <a16:creationId xmlns:a16="http://schemas.microsoft.com/office/drawing/2014/main" id="{EC4E44EB-8FE8-4821-9DEC-023F730F3BB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59" name="Text Box 18">
          <a:extLst>
            <a:ext uri="{FF2B5EF4-FFF2-40B4-BE49-F238E27FC236}">
              <a16:creationId xmlns:a16="http://schemas.microsoft.com/office/drawing/2014/main" id="{EB5436B0-3AE0-4056-89BD-75066F3E0D3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60" name="Text Box 19">
          <a:extLst>
            <a:ext uri="{FF2B5EF4-FFF2-40B4-BE49-F238E27FC236}">
              <a16:creationId xmlns:a16="http://schemas.microsoft.com/office/drawing/2014/main" id="{C95C0D9B-4364-47B3-9F47-AE2DE86FFED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61" name="Text Box 20">
          <a:extLst>
            <a:ext uri="{FF2B5EF4-FFF2-40B4-BE49-F238E27FC236}">
              <a16:creationId xmlns:a16="http://schemas.microsoft.com/office/drawing/2014/main" id="{1BF5CCBE-6230-4846-B762-FA986AED7A7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62" name="Text Box 21">
          <a:extLst>
            <a:ext uri="{FF2B5EF4-FFF2-40B4-BE49-F238E27FC236}">
              <a16:creationId xmlns:a16="http://schemas.microsoft.com/office/drawing/2014/main" id="{BE28C590-B115-4E8A-A7E1-2C1A460195C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63" name="Text Box 22">
          <a:extLst>
            <a:ext uri="{FF2B5EF4-FFF2-40B4-BE49-F238E27FC236}">
              <a16:creationId xmlns:a16="http://schemas.microsoft.com/office/drawing/2014/main" id="{D14232F2-A685-4DDB-A37F-5A06E9A0966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64" name="Text Box 23">
          <a:extLst>
            <a:ext uri="{FF2B5EF4-FFF2-40B4-BE49-F238E27FC236}">
              <a16:creationId xmlns:a16="http://schemas.microsoft.com/office/drawing/2014/main" id="{6215303F-4494-4EE7-8F1D-83279119952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65" name="Text Box 24">
          <a:extLst>
            <a:ext uri="{FF2B5EF4-FFF2-40B4-BE49-F238E27FC236}">
              <a16:creationId xmlns:a16="http://schemas.microsoft.com/office/drawing/2014/main" id="{846AE10D-3862-4756-8397-22F3699F458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66" name="Text Box 25">
          <a:extLst>
            <a:ext uri="{FF2B5EF4-FFF2-40B4-BE49-F238E27FC236}">
              <a16:creationId xmlns:a16="http://schemas.microsoft.com/office/drawing/2014/main" id="{F8DF1570-ADA5-4351-BC46-3D72CC3C8AF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67" name="Text Box 26">
          <a:extLst>
            <a:ext uri="{FF2B5EF4-FFF2-40B4-BE49-F238E27FC236}">
              <a16:creationId xmlns:a16="http://schemas.microsoft.com/office/drawing/2014/main" id="{08A97E1B-BDB1-47FC-B6D7-0A7863D5196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68" name="Text Box 27">
          <a:extLst>
            <a:ext uri="{FF2B5EF4-FFF2-40B4-BE49-F238E27FC236}">
              <a16:creationId xmlns:a16="http://schemas.microsoft.com/office/drawing/2014/main" id="{2B1FD869-BA4F-4F15-9EED-307E07B5EAC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69" name="Text Box 28">
          <a:extLst>
            <a:ext uri="{FF2B5EF4-FFF2-40B4-BE49-F238E27FC236}">
              <a16:creationId xmlns:a16="http://schemas.microsoft.com/office/drawing/2014/main" id="{35A2D664-EFC2-486F-A3DF-C5B81DF1039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70" name="Text Box 29">
          <a:extLst>
            <a:ext uri="{FF2B5EF4-FFF2-40B4-BE49-F238E27FC236}">
              <a16:creationId xmlns:a16="http://schemas.microsoft.com/office/drawing/2014/main" id="{E0C8D508-D9E5-4BA9-942F-23CC289E217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71" name="Text Box 14">
          <a:extLst>
            <a:ext uri="{FF2B5EF4-FFF2-40B4-BE49-F238E27FC236}">
              <a16:creationId xmlns:a16="http://schemas.microsoft.com/office/drawing/2014/main" id="{EEDEC50D-FDB7-4F36-A920-5A18C23D50B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72" name="Text Box 15">
          <a:extLst>
            <a:ext uri="{FF2B5EF4-FFF2-40B4-BE49-F238E27FC236}">
              <a16:creationId xmlns:a16="http://schemas.microsoft.com/office/drawing/2014/main" id="{AF8ADA15-E8DA-47AF-ADB3-4B8FD49F277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73" name="Text Box 16">
          <a:extLst>
            <a:ext uri="{FF2B5EF4-FFF2-40B4-BE49-F238E27FC236}">
              <a16:creationId xmlns:a16="http://schemas.microsoft.com/office/drawing/2014/main" id="{F7968A8E-B1B8-425D-82CF-C473A44CFE4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74" name="Text Box 17">
          <a:extLst>
            <a:ext uri="{FF2B5EF4-FFF2-40B4-BE49-F238E27FC236}">
              <a16:creationId xmlns:a16="http://schemas.microsoft.com/office/drawing/2014/main" id="{E69086DE-EC5F-4567-B8A3-8D7A15846D9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75" name="Text Box 18">
          <a:extLst>
            <a:ext uri="{FF2B5EF4-FFF2-40B4-BE49-F238E27FC236}">
              <a16:creationId xmlns:a16="http://schemas.microsoft.com/office/drawing/2014/main" id="{8871551D-1F72-4F43-B99E-77159CE1354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76" name="Text Box 19">
          <a:extLst>
            <a:ext uri="{FF2B5EF4-FFF2-40B4-BE49-F238E27FC236}">
              <a16:creationId xmlns:a16="http://schemas.microsoft.com/office/drawing/2014/main" id="{0D7C81FA-D8D0-4EBC-ABE8-5210FAF8180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77" name="Text Box 20">
          <a:extLst>
            <a:ext uri="{FF2B5EF4-FFF2-40B4-BE49-F238E27FC236}">
              <a16:creationId xmlns:a16="http://schemas.microsoft.com/office/drawing/2014/main" id="{96C9FA3B-179F-41BA-809B-D3DADFDC6F5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78" name="Text Box 21">
          <a:extLst>
            <a:ext uri="{FF2B5EF4-FFF2-40B4-BE49-F238E27FC236}">
              <a16:creationId xmlns:a16="http://schemas.microsoft.com/office/drawing/2014/main" id="{9FE9F6B4-AC98-476D-9B63-7AA6BC76866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79" name="Text Box 14">
          <a:extLst>
            <a:ext uri="{FF2B5EF4-FFF2-40B4-BE49-F238E27FC236}">
              <a16:creationId xmlns:a16="http://schemas.microsoft.com/office/drawing/2014/main" id="{C8A452BC-34E5-497B-95B4-4CA10C9A13D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80" name="Text Box 15">
          <a:extLst>
            <a:ext uri="{FF2B5EF4-FFF2-40B4-BE49-F238E27FC236}">
              <a16:creationId xmlns:a16="http://schemas.microsoft.com/office/drawing/2014/main" id="{4F679F4F-9E3F-4A02-A79A-99E502E7B0A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81" name="Text Box 16">
          <a:extLst>
            <a:ext uri="{FF2B5EF4-FFF2-40B4-BE49-F238E27FC236}">
              <a16:creationId xmlns:a16="http://schemas.microsoft.com/office/drawing/2014/main" id="{0D34978A-E5CE-41A5-9E83-71C1A6E1566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82" name="Text Box 17">
          <a:extLst>
            <a:ext uri="{FF2B5EF4-FFF2-40B4-BE49-F238E27FC236}">
              <a16:creationId xmlns:a16="http://schemas.microsoft.com/office/drawing/2014/main" id="{AB35CFDA-3A13-4199-82E0-0F874E8EE0A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83" name="Text Box 18">
          <a:extLst>
            <a:ext uri="{FF2B5EF4-FFF2-40B4-BE49-F238E27FC236}">
              <a16:creationId xmlns:a16="http://schemas.microsoft.com/office/drawing/2014/main" id="{64217B2A-AE3F-4313-AB7E-C491F0F7309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84" name="Text Box 19">
          <a:extLst>
            <a:ext uri="{FF2B5EF4-FFF2-40B4-BE49-F238E27FC236}">
              <a16:creationId xmlns:a16="http://schemas.microsoft.com/office/drawing/2014/main" id="{9D00BB89-A488-40A8-87F5-2514156AE7C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85" name="Text Box 20">
          <a:extLst>
            <a:ext uri="{FF2B5EF4-FFF2-40B4-BE49-F238E27FC236}">
              <a16:creationId xmlns:a16="http://schemas.microsoft.com/office/drawing/2014/main" id="{31F9FE1C-A37A-4014-BF98-CE010D32D22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86" name="Text Box 21">
          <a:extLst>
            <a:ext uri="{FF2B5EF4-FFF2-40B4-BE49-F238E27FC236}">
              <a16:creationId xmlns:a16="http://schemas.microsoft.com/office/drawing/2014/main" id="{7402C603-C105-473F-B560-0F123404205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87" name="Text Box 22">
          <a:extLst>
            <a:ext uri="{FF2B5EF4-FFF2-40B4-BE49-F238E27FC236}">
              <a16:creationId xmlns:a16="http://schemas.microsoft.com/office/drawing/2014/main" id="{26306CFB-899B-4E37-8E4F-342C1A799EF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88" name="Text Box 23">
          <a:extLst>
            <a:ext uri="{FF2B5EF4-FFF2-40B4-BE49-F238E27FC236}">
              <a16:creationId xmlns:a16="http://schemas.microsoft.com/office/drawing/2014/main" id="{626996EE-E07E-468C-A5FA-A3E6CC7AEEE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89" name="Text Box 24">
          <a:extLst>
            <a:ext uri="{FF2B5EF4-FFF2-40B4-BE49-F238E27FC236}">
              <a16:creationId xmlns:a16="http://schemas.microsoft.com/office/drawing/2014/main" id="{59754CFC-DBE8-4466-831E-6A5C8BE4A97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90" name="Text Box 25">
          <a:extLst>
            <a:ext uri="{FF2B5EF4-FFF2-40B4-BE49-F238E27FC236}">
              <a16:creationId xmlns:a16="http://schemas.microsoft.com/office/drawing/2014/main" id="{916F3F8F-1A2D-4A9E-B65C-BA3B3461B5B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91" name="Text Box 26">
          <a:extLst>
            <a:ext uri="{FF2B5EF4-FFF2-40B4-BE49-F238E27FC236}">
              <a16:creationId xmlns:a16="http://schemas.microsoft.com/office/drawing/2014/main" id="{E5464E5C-3096-4576-8913-1FDF571C12A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92" name="Text Box 27">
          <a:extLst>
            <a:ext uri="{FF2B5EF4-FFF2-40B4-BE49-F238E27FC236}">
              <a16:creationId xmlns:a16="http://schemas.microsoft.com/office/drawing/2014/main" id="{54F1F92A-8241-4DC1-9AFF-6442F4860D6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93" name="Text Box 28">
          <a:extLst>
            <a:ext uri="{FF2B5EF4-FFF2-40B4-BE49-F238E27FC236}">
              <a16:creationId xmlns:a16="http://schemas.microsoft.com/office/drawing/2014/main" id="{C6A03A04-B81A-4774-9295-17D335B289E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94" name="Text Box 29">
          <a:extLst>
            <a:ext uri="{FF2B5EF4-FFF2-40B4-BE49-F238E27FC236}">
              <a16:creationId xmlns:a16="http://schemas.microsoft.com/office/drawing/2014/main" id="{BCA79BCF-366D-4B9D-A279-A1C6713D98B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95" name="Text Box 14">
          <a:extLst>
            <a:ext uri="{FF2B5EF4-FFF2-40B4-BE49-F238E27FC236}">
              <a16:creationId xmlns:a16="http://schemas.microsoft.com/office/drawing/2014/main" id="{D2914B1A-B537-42EF-83E4-F7C168FCD06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96" name="Text Box 15">
          <a:extLst>
            <a:ext uri="{FF2B5EF4-FFF2-40B4-BE49-F238E27FC236}">
              <a16:creationId xmlns:a16="http://schemas.microsoft.com/office/drawing/2014/main" id="{A4FDB429-299F-40C6-AD06-9ACDE370F4E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97" name="Text Box 16">
          <a:extLst>
            <a:ext uri="{FF2B5EF4-FFF2-40B4-BE49-F238E27FC236}">
              <a16:creationId xmlns:a16="http://schemas.microsoft.com/office/drawing/2014/main" id="{84E5E23F-E2BD-42FA-86F4-D4D603BC11E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98" name="Text Box 17">
          <a:extLst>
            <a:ext uri="{FF2B5EF4-FFF2-40B4-BE49-F238E27FC236}">
              <a16:creationId xmlns:a16="http://schemas.microsoft.com/office/drawing/2014/main" id="{8D0E0B87-CFC2-4C6F-B89A-F38E1F42553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799" name="Text Box 18">
          <a:extLst>
            <a:ext uri="{FF2B5EF4-FFF2-40B4-BE49-F238E27FC236}">
              <a16:creationId xmlns:a16="http://schemas.microsoft.com/office/drawing/2014/main" id="{A2A10AB5-BE86-448C-A0CA-34FC5E9AC16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00" name="Text Box 19">
          <a:extLst>
            <a:ext uri="{FF2B5EF4-FFF2-40B4-BE49-F238E27FC236}">
              <a16:creationId xmlns:a16="http://schemas.microsoft.com/office/drawing/2014/main" id="{6CC1D993-A51D-4353-A7AA-A8653EB295E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01" name="Text Box 20">
          <a:extLst>
            <a:ext uri="{FF2B5EF4-FFF2-40B4-BE49-F238E27FC236}">
              <a16:creationId xmlns:a16="http://schemas.microsoft.com/office/drawing/2014/main" id="{22AA2484-7330-4E91-AFAB-5FA1810E5AF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02" name="Text Box 21">
          <a:extLst>
            <a:ext uri="{FF2B5EF4-FFF2-40B4-BE49-F238E27FC236}">
              <a16:creationId xmlns:a16="http://schemas.microsoft.com/office/drawing/2014/main" id="{1F569C09-C9B0-401A-BBDC-DCC2E42EFBB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03" name="Text Box 14">
          <a:extLst>
            <a:ext uri="{FF2B5EF4-FFF2-40B4-BE49-F238E27FC236}">
              <a16:creationId xmlns:a16="http://schemas.microsoft.com/office/drawing/2014/main" id="{56D39BFB-7076-4621-A488-CD5348E0181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04" name="Text Box 15">
          <a:extLst>
            <a:ext uri="{FF2B5EF4-FFF2-40B4-BE49-F238E27FC236}">
              <a16:creationId xmlns:a16="http://schemas.microsoft.com/office/drawing/2014/main" id="{16682E4B-2289-4CBE-8927-7F5B94E0CCD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05" name="Text Box 16">
          <a:extLst>
            <a:ext uri="{FF2B5EF4-FFF2-40B4-BE49-F238E27FC236}">
              <a16:creationId xmlns:a16="http://schemas.microsoft.com/office/drawing/2014/main" id="{D9FB48AE-8849-4A47-81F0-04AD5D2D0F0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06" name="Text Box 17">
          <a:extLst>
            <a:ext uri="{FF2B5EF4-FFF2-40B4-BE49-F238E27FC236}">
              <a16:creationId xmlns:a16="http://schemas.microsoft.com/office/drawing/2014/main" id="{6EBC68B9-C053-4E28-B825-41A9E5D5115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07" name="Text Box 18">
          <a:extLst>
            <a:ext uri="{FF2B5EF4-FFF2-40B4-BE49-F238E27FC236}">
              <a16:creationId xmlns:a16="http://schemas.microsoft.com/office/drawing/2014/main" id="{C74EA832-A5E5-4210-A1F0-B353C891C60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08" name="Text Box 19">
          <a:extLst>
            <a:ext uri="{FF2B5EF4-FFF2-40B4-BE49-F238E27FC236}">
              <a16:creationId xmlns:a16="http://schemas.microsoft.com/office/drawing/2014/main" id="{1ECC35FA-5A6C-4B67-9FDE-8F9442EF366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09" name="Text Box 20">
          <a:extLst>
            <a:ext uri="{FF2B5EF4-FFF2-40B4-BE49-F238E27FC236}">
              <a16:creationId xmlns:a16="http://schemas.microsoft.com/office/drawing/2014/main" id="{31847B89-20B4-441D-A064-F745DE6A6C3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10" name="Text Box 21">
          <a:extLst>
            <a:ext uri="{FF2B5EF4-FFF2-40B4-BE49-F238E27FC236}">
              <a16:creationId xmlns:a16="http://schemas.microsoft.com/office/drawing/2014/main" id="{8B38AD0C-4C3C-400E-BF41-104621F1352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11" name="Text Box 22">
          <a:extLst>
            <a:ext uri="{FF2B5EF4-FFF2-40B4-BE49-F238E27FC236}">
              <a16:creationId xmlns:a16="http://schemas.microsoft.com/office/drawing/2014/main" id="{CD49B878-412A-4A6C-8C14-0096E8F3EB2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12" name="Text Box 23">
          <a:extLst>
            <a:ext uri="{FF2B5EF4-FFF2-40B4-BE49-F238E27FC236}">
              <a16:creationId xmlns:a16="http://schemas.microsoft.com/office/drawing/2014/main" id="{BBDE4CCD-5B32-4CED-899E-872F02BF003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13" name="Text Box 24">
          <a:extLst>
            <a:ext uri="{FF2B5EF4-FFF2-40B4-BE49-F238E27FC236}">
              <a16:creationId xmlns:a16="http://schemas.microsoft.com/office/drawing/2014/main" id="{02F12BBF-E783-42BA-AC38-56B5A9358FA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14" name="Text Box 25">
          <a:extLst>
            <a:ext uri="{FF2B5EF4-FFF2-40B4-BE49-F238E27FC236}">
              <a16:creationId xmlns:a16="http://schemas.microsoft.com/office/drawing/2014/main" id="{DC9D2A33-2348-4571-BDD2-A43D0BC71D5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15" name="Text Box 26">
          <a:extLst>
            <a:ext uri="{FF2B5EF4-FFF2-40B4-BE49-F238E27FC236}">
              <a16:creationId xmlns:a16="http://schemas.microsoft.com/office/drawing/2014/main" id="{65355C5F-400F-4019-A0B2-5E27030844C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16" name="Text Box 27">
          <a:extLst>
            <a:ext uri="{FF2B5EF4-FFF2-40B4-BE49-F238E27FC236}">
              <a16:creationId xmlns:a16="http://schemas.microsoft.com/office/drawing/2014/main" id="{C686F57A-796F-45B3-A8FE-C141C78175A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17" name="Text Box 28">
          <a:extLst>
            <a:ext uri="{FF2B5EF4-FFF2-40B4-BE49-F238E27FC236}">
              <a16:creationId xmlns:a16="http://schemas.microsoft.com/office/drawing/2014/main" id="{B50E6C1E-2FC8-48A3-8795-77FDB7E0801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18" name="Text Box 29">
          <a:extLst>
            <a:ext uri="{FF2B5EF4-FFF2-40B4-BE49-F238E27FC236}">
              <a16:creationId xmlns:a16="http://schemas.microsoft.com/office/drawing/2014/main" id="{F31C5647-8F98-499D-AF5D-6506755E19F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19" name="Text Box 14">
          <a:extLst>
            <a:ext uri="{FF2B5EF4-FFF2-40B4-BE49-F238E27FC236}">
              <a16:creationId xmlns:a16="http://schemas.microsoft.com/office/drawing/2014/main" id="{FEC61A62-5B4E-44BE-A0E7-9F9FF04049C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20" name="Text Box 15">
          <a:extLst>
            <a:ext uri="{FF2B5EF4-FFF2-40B4-BE49-F238E27FC236}">
              <a16:creationId xmlns:a16="http://schemas.microsoft.com/office/drawing/2014/main" id="{8C147C66-E2CF-4E11-8DBD-AC6108D4CEF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21" name="Text Box 16">
          <a:extLst>
            <a:ext uri="{FF2B5EF4-FFF2-40B4-BE49-F238E27FC236}">
              <a16:creationId xmlns:a16="http://schemas.microsoft.com/office/drawing/2014/main" id="{2400840F-C345-4369-9C32-DA367020444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22" name="Text Box 17">
          <a:extLst>
            <a:ext uri="{FF2B5EF4-FFF2-40B4-BE49-F238E27FC236}">
              <a16:creationId xmlns:a16="http://schemas.microsoft.com/office/drawing/2014/main" id="{D0BEE9A6-7E2D-4DEC-8839-9BDE2B295CD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23" name="Text Box 18">
          <a:extLst>
            <a:ext uri="{FF2B5EF4-FFF2-40B4-BE49-F238E27FC236}">
              <a16:creationId xmlns:a16="http://schemas.microsoft.com/office/drawing/2014/main" id="{3C98D2E8-6868-4DA9-A03A-1A3486EB1B9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24" name="Text Box 19">
          <a:extLst>
            <a:ext uri="{FF2B5EF4-FFF2-40B4-BE49-F238E27FC236}">
              <a16:creationId xmlns:a16="http://schemas.microsoft.com/office/drawing/2014/main" id="{243FEA97-4767-48D5-8C87-EFD910328F7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25" name="Text Box 20">
          <a:extLst>
            <a:ext uri="{FF2B5EF4-FFF2-40B4-BE49-F238E27FC236}">
              <a16:creationId xmlns:a16="http://schemas.microsoft.com/office/drawing/2014/main" id="{0F38B05B-995F-40A3-809B-170C1EC9AC0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26" name="Text Box 21">
          <a:extLst>
            <a:ext uri="{FF2B5EF4-FFF2-40B4-BE49-F238E27FC236}">
              <a16:creationId xmlns:a16="http://schemas.microsoft.com/office/drawing/2014/main" id="{45E2F07E-D3AB-45DA-90BC-8B009A8A3C9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27" name="Text Box 14">
          <a:extLst>
            <a:ext uri="{FF2B5EF4-FFF2-40B4-BE49-F238E27FC236}">
              <a16:creationId xmlns:a16="http://schemas.microsoft.com/office/drawing/2014/main" id="{1D9AE52C-549D-4B9C-9180-D8B6099B368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28" name="Text Box 15">
          <a:extLst>
            <a:ext uri="{FF2B5EF4-FFF2-40B4-BE49-F238E27FC236}">
              <a16:creationId xmlns:a16="http://schemas.microsoft.com/office/drawing/2014/main" id="{2F886FFC-7A05-46D7-AC6C-B88D2F30300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29" name="Text Box 16">
          <a:extLst>
            <a:ext uri="{FF2B5EF4-FFF2-40B4-BE49-F238E27FC236}">
              <a16:creationId xmlns:a16="http://schemas.microsoft.com/office/drawing/2014/main" id="{6600C6AA-9765-4D4D-90CD-A2A028A51F2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30" name="Text Box 17">
          <a:extLst>
            <a:ext uri="{FF2B5EF4-FFF2-40B4-BE49-F238E27FC236}">
              <a16:creationId xmlns:a16="http://schemas.microsoft.com/office/drawing/2014/main" id="{A79B3DA5-E9A6-4C87-8EAF-B5B23C4BE5F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31" name="Text Box 18">
          <a:extLst>
            <a:ext uri="{FF2B5EF4-FFF2-40B4-BE49-F238E27FC236}">
              <a16:creationId xmlns:a16="http://schemas.microsoft.com/office/drawing/2014/main" id="{344E420E-F416-480D-8765-97BE8544F92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32" name="Text Box 19">
          <a:extLst>
            <a:ext uri="{FF2B5EF4-FFF2-40B4-BE49-F238E27FC236}">
              <a16:creationId xmlns:a16="http://schemas.microsoft.com/office/drawing/2014/main" id="{135AD058-FD92-4913-9FD9-E05497BD78C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33" name="Text Box 20">
          <a:extLst>
            <a:ext uri="{FF2B5EF4-FFF2-40B4-BE49-F238E27FC236}">
              <a16:creationId xmlns:a16="http://schemas.microsoft.com/office/drawing/2014/main" id="{31CB9620-2324-481A-A078-1CBC4CF78FC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34" name="Text Box 21">
          <a:extLst>
            <a:ext uri="{FF2B5EF4-FFF2-40B4-BE49-F238E27FC236}">
              <a16:creationId xmlns:a16="http://schemas.microsoft.com/office/drawing/2014/main" id="{0B061EF3-BD2F-4AFE-A3F6-1CCA061B090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35" name="Text Box 22">
          <a:extLst>
            <a:ext uri="{FF2B5EF4-FFF2-40B4-BE49-F238E27FC236}">
              <a16:creationId xmlns:a16="http://schemas.microsoft.com/office/drawing/2014/main" id="{0555DAAB-6D48-4544-8108-986237F70B5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36" name="Text Box 23">
          <a:extLst>
            <a:ext uri="{FF2B5EF4-FFF2-40B4-BE49-F238E27FC236}">
              <a16:creationId xmlns:a16="http://schemas.microsoft.com/office/drawing/2014/main" id="{01AAD600-A20E-4F05-A154-C2EF842E1BB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37" name="Text Box 24">
          <a:extLst>
            <a:ext uri="{FF2B5EF4-FFF2-40B4-BE49-F238E27FC236}">
              <a16:creationId xmlns:a16="http://schemas.microsoft.com/office/drawing/2014/main" id="{53B90D0B-791A-4B77-861D-1086F35A258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38" name="Text Box 25">
          <a:extLst>
            <a:ext uri="{FF2B5EF4-FFF2-40B4-BE49-F238E27FC236}">
              <a16:creationId xmlns:a16="http://schemas.microsoft.com/office/drawing/2014/main" id="{C6B7E304-1E9A-4405-AD5C-4967DA4FFBB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39" name="Text Box 26">
          <a:extLst>
            <a:ext uri="{FF2B5EF4-FFF2-40B4-BE49-F238E27FC236}">
              <a16:creationId xmlns:a16="http://schemas.microsoft.com/office/drawing/2014/main" id="{3403F015-DD8F-4C6F-B35F-A06EEA6A282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40" name="Text Box 27">
          <a:extLst>
            <a:ext uri="{FF2B5EF4-FFF2-40B4-BE49-F238E27FC236}">
              <a16:creationId xmlns:a16="http://schemas.microsoft.com/office/drawing/2014/main" id="{BC7EA67A-36AF-4027-A383-FAEB6ECBFBC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41" name="Text Box 28">
          <a:extLst>
            <a:ext uri="{FF2B5EF4-FFF2-40B4-BE49-F238E27FC236}">
              <a16:creationId xmlns:a16="http://schemas.microsoft.com/office/drawing/2014/main" id="{7D594647-6B1E-44DB-A2E3-7CB954AC35D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42" name="Text Box 29">
          <a:extLst>
            <a:ext uri="{FF2B5EF4-FFF2-40B4-BE49-F238E27FC236}">
              <a16:creationId xmlns:a16="http://schemas.microsoft.com/office/drawing/2014/main" id="{DA7E5419-EA0F-43EF-9BB4-4E7B1DC53ED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43" name="Text Box 14">
          <a:extLst>
            <a:ext uri="{FF2B5EF4-FFF2-40B4-BE49-F238E27FC236}">
              <a16:creationId xmlns:a16="http://schemas.microsoft.com/office/drawing/2014/main" id="{BE031E2E-1A2B-443C-B94D-B892F4D99E9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44" name="Text Box 15">
          <a:extLst>
            <a:ext uri="{FF2B5EF4-FFF2-40B4-BE49-F238E27FC236}">
              <a16:creationId xmlns:a16="http://schemas.microsoft.com/office/drawing/2014/main" id="{8FB5D2A0-CB2E-4F20-B904-51E3A1A7F8F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45" name="Text Box 16">
          <a:extLst>
            <a:ext uri="{FF2B5EF4-FFF2-40B4-BE49-F238E27FC236}">
              <a16:creationId xmlns:a16="http://schemas.microsoft.com/office/drawing/2014/main" id="{174B1F06-AA84-4C7C-8FAA-62A8C342AB2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46" name="Text Box 17">
          <a:extLst>
            <a:ext uri="{FF2B5EF4-FFF2-40B4-BE49-F238E27FC236}">
              <a16:creationId xmlns:a16="http://schemas.microsoft.com/office/drawing/2014/main" id="{04F0E3CD-4FE8-41B1-B9FB-E12437F8488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47" name="Text Box 18">
          <a:extLst>
            <a:ext uri="{FF2B5EF4-FFF2-40B4-BE49-F238E27FC236}">
              <a16:creationId xmlns:a16="http://schemas.microsoft.com/office/drawing/2014/main" id="{24AA0EC5-550D-4851-931B-D508596820F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48" name="Text Box 19">
          <a:extLst>
            <a:ext uri="{FF2B5EF4-FFF2-40B4-BE49-F238E27FC236}">
              <a16:creationId xmlns:a16="http://schemas.microsoft.com/office/drawing/2014/main" id="{704E5E43-077C-40CC-BD4C-07B662B1B2D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49" name="Text Box 20">
          <a:extLst>
            <a:ext uri="{FF2B5EF4-FFF2-40B4-BE49-F238E27FC236}">
              <a16:creationId xmlns:a16="http://schemas.microsoft.com/office/drawing/2014/main" id="{7FEF6263-2280-49A4-9663-1A44367EA8E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50" name="Text Box 21">
          <a:extLst>
            <a:ext uri="{FF2B5EF4-FFF2-40B4-BE49-F238E27FC236}">
              <a16:creationId xmlns:a16="http://schemas.microsoft.com/office/drawing/2014/main" id="{5578246E-EB71-43D8-854D-9624DAF1E19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51" name="Text Box 14">
          <a:extLst>
            <a:ext uri="{FF2B5EF4-FFF2-40B4-BE49-F238E27FC236}">
              <a16:creationId xmlns:a16="http://schemas.microsoft.com/office/drawing/2014/main" id="{7B950D45-9F93-4193-998E-08375818617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52" name="Text Box 15">
          <a:extLst>
            <a:ext uri="{FF2B5EF4-FFF2-40B4-BE49-F238E27FC236}">
              <a16:creationId xmlns:a16="http://schemas.microsoft.com/office/drawing/2014/main" id="{BFBF206F-47D7-4766-8262-07A98A9B53F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53" name="Text Box 16">
          <a:extLst>
            <a:ext uri="{FF2B5EF4-FFF2-40B4-BE49-F238E27FC236}">
              <a16:creationId xmlns:a16="http://schemas.microsoft.com/office/drawing/2014/main" id="{B567C314-216D-46F3-B088-1A75D9AD806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54" name="Text Box 17">
          <a:extLst>
            <a:ext uri="{FF2B5EF4-FFF2-40B4-BE49-F238E27FC236}">
              <a16:creationId xmlns:a16="http://schemas.microsoft.com/office/drawing/2014/main" id="{03A93135-6861-425A-B900-E6DAF07FC72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55" name="Text Box 18">
          <a:extLst>
            <a:ext uri="{FF2B5EF4-FFF2-40B4-BE49-F238E27FC236}">
              <a16:creationId xmlns:a16="http://schemas.microsoft.com/office/drawing/2014/main" id="{EE835F5C-27AA-4750-9B1D-60D35DE2F8F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56" name="Text Box 19">
          <a:extLst>
            <a:ext uri="{FF2B5EF4-FFF2-40B4-BE49-F238E27FC236}">
              <a16:creationId xmlns:a16="http://schemas.microsoft.com/office/drawing/2014/main" id="{6FBB63E9-A850-4691-B6AA-106711BEBF0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57" name="Text Box 20">
          <a:extLst>
            <a:ext uri="{FF2B5EF4-FFF2-40B4-BE49-F238E27FC236}">
              <a16:creationId xmlns:a16="http://schemas.microsoft.com/office/drawing/2014/main" id="{459A8C6B-2307-4DC3-BA0E-825BB17AA93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58" name="Text Box 21">
          <a:extLst>
            <a:ext uri="{FF2B5EF4-FFF2-40B4-BE49-F238E27FC236}">
              <a16:creationId xmlns:a16="http://schemas.microsoft.com/office/drawing/2014/main" id="{BD7F6B96-B9F6-4DEC-8728-B168FB5E380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59" name="Text Box 22">
          <a:extLst>
            <a:ext uri="{FF2B5EF4-FFF2-40B4-BE49-F238E27FC236}">
              <a16:creationId xmlns:a16="http://schemas.microsoft.com/office/drawing/2014/main" id="{3BD0BB0C-14EA-4176-A900-268BC92995E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60" name="Text Box 23">
          <a:extLst>
            <a:ext uri="{FF2B5EF4-FFF2-40B4-BE49-F238E27FC236}">
              <a16:creationId xmlns:a16="http://schemas.microsoft.com/office/drawing/2014/main" id="{0E6E664E-7C2E-4C0A-A147-59C5C41FF7C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61" name="Text Box 24">
          <a:extLst>
            <a:ext uri="{FF2B5EF4-FFF2-40B4-BE49-F238E27FC236}">
              <a16:creationId xmlns:a16="http://schemas.microsoft.com/office/drawing/2014/main" id="{06107E2F-0C57-439E-A2B7-721712CEDA2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62" name="Text Box 25">
          <a:extLst>
            <a:ext uri="{FF2B5EF4-FFF2-40B4-BE49-F238E27FC236}">
              <a16:creationId xmlns:a16="http://schemas.microsoft.com/office/drawing/2014/main" id="{BDD8B75C-1DB1-45F1-BEE9-3BB1D58C04A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63" name="Text Box 26">
          <a:extLst>
            <a:ext uri="{FF2B5EF4-FFF2-40B4-BE49-F238E27FC236}">
              <a16:creationId xmlns:a16="http://schemas.microsoft.com/office/drawing/2014/main" id="{2EAC4576-31F5-4AD0-9E07-90481FCC540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64" name="Text Box 27">
          <a:extLst>
            <a:ext uri="{FF2B5EF4-FFF2-40B4-BE49-F238E27FC236}">
              <a16:creationId xmlns:a16="http://schemas.microsoft.com/office/drawing/2014/main" id="{0B6DD9EC-7A92-46E2-A7D5-9BFF2C3C65B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65" name="Text Box 28">
          <a:extLst>
            <a:ext uri="{FF2B5EF4-FFF2-40B4-BE49-F238E27FC236}">
              <a16:creationId xmlns:a16="http://schemas.microsoft.com/office/drawing/2014/main" id="{F2A017BE-5CD9-4A83-9D57-C83B8960A48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66" name="Text Box 29">
          <a:extLst>
            <a:ext uri="{FF2B5EF4-FFF2-40B4-BE49-F238E27FC236}">
              <a16:creationId xmlns:a16="http://schemas.microsoft.com/office/drawing/2014/main" id="{39783810-72C8-4A18-8913-B64E8B5899F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67" name="Text Box 14">
          <a:extLst>
            <a:ext uri="{FF2B5EF4-FFF2-40B4-BE49-F238E27FC236}">
              <a16:creationId xmlns:a16="http://schemas.microsoft.com/office/drawing/2014/main" id="{517A6F59-96F7-4546-AD0C-6AA5719E5ED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68" name="Text Box 15">
          <a:extLst>
            <a:ext uri="{FF2B5EF4-FFF2-40B4-BE49-F238E27FC236}">
              <a16:creationId xmlns:a16="http://schemas.microsoft.com/office/drawing/2014/main" id="{0F54D030-BC78-4378-A24C-A0DAE775642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69" name="Text Box 16">
          <a:extLst>
            <a:ext uri="{FF2B5EF4-FFF2-40B4-BE49-F238E27FC236}">
              <a16:creationId xmlns:a16="http://schemas.microsoft.com/office/drawing/2014/main" id="{1BEB227A-4FE0-42FB-A466-08092C4C54C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70" name="Text Box 17">
          <a:extLst>
            <a:ext uri="{FF2B5EF4-FFF2-40B4-BE49-F238E27FC236}">
              <a16:creationId xmlns:a16="http://schemas.microsoft.com/office/drawing/2014/main" id="{99D6D099-A304-479B-9B44-C530D505E7D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71" name="Text Box 18">
          <a:extLst>
            <a:ext uri="{FF2B5EF4-FFF2-40B4-BE49-F238E27FC236}">
              <a16:creationId xmlns:a16="http://schemas.microsoft.com/office/drawing/2014/main" id="{77547D6B-238B-4EE3-BC60-C6EB318FA6B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72" name="Text Box 19">
          <a:extLst>
            <a:ext uri="{FF2B5EF4-FFF2-40B4-BE49-F238E27FC236}">
              <a16:creationId xmlns:a16="http://schemas.microsoft.com/office/drawing/2014/main" id="{9760DD63-5F3F-4347-8991-D1572A19EFD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73" name="Text Box 20">
          <a:extLst>
            <a:ext uri="{FF2B5EF4-FFF2-40B4-BE49-F238E27FC236}">
              <a16:creationId xmlns:a16="http://schemas.microsoft.com/office/drawing/2014/main" id="{17B01760-8EEE-4F66-81F2-D8197AC848E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74" name="Text Box 21">
          <a:extLst>
            <a:ext uri="{FF2B5EF4-FFF2-40B4-BE49-F238E27FC236}">
              <a16:creationId xmlns:a16="http://schemas.microsoft.com/office/drawing/2014/main" id="{5F353191-34AC-41EE-9AE7-119FAC6DE3E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75" name="Text Box 14">
          <a:extLst>
            <a:ext uri="{FF2B5EF4-FFF2-40B4-BE49-F238E27FC236}">
              <a16:creationId xmlns:a16="http://schemas.microsoft.com/office/drawing/2014/main" id="{FE67C044-DFAA-42B3-890A-09E30AAAF7A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76" name="Text Box 15">
          <a:extLst>
            <a:ext uri="{FF2B5EF4-FFF2-40B4-BE49-F238E27FC236}">
              <a16:creationId xmlns:a16="http://schemas.microsoft.com/office/drawing/2014/main" id="{43629E3B-CB65-4189-8D1D-49C213794ED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77" name="Text Box 16">
          <a:extLst>
            <a:ext uri="{FF2B5EF4-FFF2-40B4-BE49-F238E27FC236}">
              <a16:creationId xmlns:a16="http://schemas.microsoft.com/office/drawing/2014/main" id="{AB65E45E-DA13-4985-B7C8-8D1CFA892A4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78" name="Text Box 17">
          <a:extLst>
            <a:ext uri="{FF2B5EF4-FFF2-40B4-BE49-F238E27FC236}">
              <a16:creationId xmlns:a16="http://schemas.microsoft.com/office/drawing/2014/main" id="{2A4791AC-530A-44A8-B09C-723711FD1EA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79" name="Text Box 18">
          <a:extLst>
            <a:ext uri="{FF2B5EF4-FFF2-40B4-BE49-F238E27FC236}">
              <a16:creationId xmlns:a16="http://schemas.microsoft.com/office/drawing/2014/main" id="{8492AD4D-ECA8-4452-9FD7-A66F7B7EEF1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80" name="Text Box 19">
          <a:extLst>
            <a:ext uri="{FF2B5EF4-FFF2-40B4-BE49-F238E27FC236}">
              <a16:creationId xmlns:a16="http://schemas.microsoft.com/office/drawing/2014/main" id="{B7562FD0-3A2B-4E05-B51C-10AB4B36B54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81" name="Text Box 20">
          <a:extLst>
            <a:ext uri="{FF2B5EF4-FFF2-40B4-BE49-F238E27FC236}">
              <a16:creationId xmlns:a16="http://schemas.microsoft.com/office/drawing/2014/main" id="{EDB0D047-7294-479F-B4F3-E408897E097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82" name="Text Box 21">
          <a:extLst>
            <a:ext uri="{FF2B5EF4-FFF2-40B4-BE49-F238E27FC236}">
              <a16:creationId xmlns:a16="http://schemas.microsoft.com/office/drawing/2014/main" id="{1860D576-2BC6-4A4F-AE10-058902163C9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83" name="Text Box 22">
          <a:extLst>
            <a:ext uri="{FF2B5EF4-FFF2-40B4-BE49-F238E27FC236}">
              <a16:creationId xmlns:a16="http://schemas.microsoft.com/office/drawing/2014/main" id="{B84F94A3-D9FE-4708-918D-8E15081C8E0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84" name="Text Box 23">
          <a:extLst>
            <a:ext uri="{FF2B5EF4-FFF2-40B4-BE49-F238E27FC236}">
              <a16:creationId xmlns:a16="http://schemas.microsoft.com/office/drawing/2014/main" id="{FC8D32AD-D741-4829-9D03-CBBB52F8102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85" name="Text Box 24">
          <a:extLst>
            <a:ext uri="{FF2B5EF4-FFF2-40B4-BE49-F238E27FC236}">
              <a16:creationId xmlns:a16="http://schemas.microsoft.com/office/drawing/2014/main" id="{2FD4BDD3-D216-4DF9-97B5-7AAB3759DFA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86" name="Text Box 25">
          <a:extLst>
            <a:ext uri="{FF2B5EF4-FFF2-40B4-BE49-F238E27FC236}">
              <a16:creationId xmlns:a16="http://schemas.microsoft.com/office/drawing/2014/main" id="{03A9D624-CE29-441B-88BF-29342D182A7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87" name="Text Box 26">
          <a:extLst>
            <a:ext uri="{FF2B5EF4-FFF2-40B4-BE49-F238E27FC236}">
              <a16:creationId xmlns:a16="http://schemas.microsoft.com/office/drawing/2014/main" id="{0ECE9DB7-2674-4CDE-82B5-A0105BCF631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88" name="Text Box 27">
          <a:extLst>
            <a:ext uri="{FF2B5EF4-FFF2-40B4-BE49-F238E27FC236}">
              <a16:creationId xmlns:a16="http://schemas.microsoft.com/office/drawing/2014/main" id="{E074ADDD-86F8-4398-BAA6-CF24F27208A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89" name="Text Box 28">
          <a:extLst>
            <a:ext uri="{FF2B5EF4-FFF2-40B4-BE49-F238E27FC236}">
              <a16:creationId xmlns:a16="http://schemas.microsoft.com/office/drawing/2014/main" id="{3F32A72A-CD50-4A58-8EB3-87F8E1E8E42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90" name="Text Box 29">
          <a:extLst>
            <a:ext uri="{FF2B5EF4-FFF2-40B4-BE49-F238E27FC236}">
              <a16:creationId xmlns:a16="http://schemas.microsoft.com/office/drawing/2014/main" id="{C2E66AED-0E25-408B-9F05-62881349B70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91" name="Text Box 14">
          <a:extLst>
            <a:ext uri="{FF2B5EF4-FFF2-40B4-BE49-F238E27FC236}">
              <a16:creationId xmlns:a16="http://schemas.microsoft.com/office/drawing/2014/main" id="{478B156F-8C41-431B-A868-CBC756332E1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92" name="Text Box 15">
          <a:extLst>
            <a:ext uri="{FF2B5EF4-FFF2-40B4-BE49-F238E27FC236}">
              <a16:creationId xmlns:a16="http://schemas.microsoft.com/office/drawing/2014/main" id="{78B6DA15-CCC4-4E15-AA2C-221C332E45C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93" name="Text Box 16">
          <a:extLst>
            <a:ext uri="{FF2B5EF4-FFF2-40B4-BE49-F238E27FC236}">
              <a16:creationId xmlns:a16="http://schemas.microsoft.com/office/drawing/2014/main" id="{EE6BEF8D-CD09-44F0-B824-65A3A3744CF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94" name="Text Box 17">
          <a:extLst>
            <a:ext uri="{FF2B5EF4-FFF2-40B4-BE49-F238E27FC236}">
              <a16:creationId xmlns:a16="http://schemas.microsoft.com/office/drawing/2014/main" id="{6BD7E64A-2D6A-4E44-A43B-1A94A06B6E3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95" name="Text Box 18">
          <a:extLst>
            <a:ext uri="{FF2B5EF4-FFF2-40B4-BE49-F238E27FC236}">
              <a16:creationId xmlns:a16="http://schemas.microsoft.com/office/drawing/2014/main" id="{FC14B35D-9BA2-43FC-8459-DA89778CA00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96" name="Text Box 19">
          <a:extLst>
            <a:ext uri="{FF2B5EF4-FFF2-40B4-BE49-F238E27FC236}">
              <a16:creationId xmlns:a16="http://schemas.microsoft.com/office/drawing/2014/main" id="{C3E68937-1711-4586-AB54-301861B2987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97" name="Text Box 20">
          <a:extLst>
            <a:ext uri="{FF2B5EF4-FFF2-40B4-BE49-F238E27FC236}">
              <a16:creationId xmlns:a16="http://schemas.microsoft.com/office/drawing/2014/main" id="{58D96789-6AE7-402E-ADDF-10A3BA5BEB7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98" name="Text Box 21">
          <a:extLst>
            <a:ext uri="{FF2B5EF4-FFF2-40B4-BE49-F238E27FC236}">
              <a16:creationId xmlns:a16="http://schemas.microsoft.com/office/drawing/2014/main" id="{379ADF76-A89E-4052-B819-BA126C61CCE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899" name="Text Box 14">
          <a:extLst>
            <a:ext uri="{FF2B5EF4-FFF2-40B4-BE49-F238E27FC236}">
              <a16:creationId xmlns:a16="http://schemas.microsoft.com/office/drawing/2014/main" id="{D3C33CAD-ABA2-4F63-8D8F-1DE480227C7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00" name="Text Box 15">
          <a:extLst>
            <a:ext uri="{FF2B5EF4-FFF2-40B4-BE49-F238E27FC236}">
              <a16:creationId xmlns:a16="http://schemas.microsoft.com/office/drawing/2014/main" id="{0593BCB2-686D-43C8-A092-809D6E2A09F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01" name="Text Box 16">
          <a:extLst>
            <a:ext uri="{FF2B5EF4-FFF2-40B4-BE49-F238E27FC236}">
              <a16:creationId xmlns:a16="http://schemas.microsoft.com/office/drawing/2014/main" id="{0818075F-9354-4F40-8DEA-413DD3242D4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02" name="Text Box 17">
          <a:extLst>
            <a:ext uri="{FF2B5EF4-FFF2-40B4-BE49-F238E27FC236}">
              <a16:creationId xmlns:a16="http://schemas.microsoft.com/office/drawing/2014/main" id="{8B5C1530-97A5-460E-BBCB-C3D51FE5E02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03" name="Text Box 18">
          <a:extLst>
            <a:ext uri="{FF2B5EF4-FFF2-40B4-BE49-F238E27FC236}">
              <a16:creationId xmlns:a16="http://schemas.microsoft.com/office/drawing/2014/main" id="{C740E7A2-0C25-4CED-A347-9F4BDD74C49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04" name="Text Box 19">
          <a:extLst>
            <a:ext uri="{FF2B5EF4-FFF2-40B4-BE49-F238E27FC236}">
              <a16:creationId xmlns:a16="http://schemas.microsoft.com/office/drawing/2014/main" id="{5E6BD206-F128-4570-BB56-D7867B4D917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05" name="Text Box 20">
          <a:extLst>
            <a:ext uri="{FF2B5EF4-FFF2-40B4-BE49-F238E27FC236}">
              <a16:creationId xmlns:a16="http://schemas.microsoft.com/office/drawing/2014/main" id="{1AEE342F-0CB5-4519-9548-1BD65EB329D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06" name="Text Box 21">
          <a:extLst>
            <a:ext uri="{FF2B5EF4-FFF2-40B4-BE49-F238E27FC236}">
              <a16:creationId xmlns:a16="http://schemas.microsoft.com/office/drawing/2014/main" id="{73D40756-FEBA-4702-A25E-7368C34AF44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07" name="Text Box 22">
          <a:extLst>
            <a:ext uri="{FF2B5EF4-FFF2-40B4-BE49-F238E27FC236}">
              <a16:creationId xmlns:a16="http://schemas.microsoft.com/office/drawing/2014/main" id="{994F104F-77E8-42EA-AFD9-548D9923903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08" name="Text Box 23">
          <a:extLst>
            <a:ext uri="{FF2B5EF4-FFF2-40B4-BE49-F238E27FC236}">
              <a16:creationId xmlns:a16="http://schemas.microsoft.com/office/drawing/2014/main" id="{3A3B3D98-47B0-4929-B53C-737D319F39D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09" name="Text Box 24">
          <a:extLst>
            <a:ext uri="{FF2B5EF4-FFF2-40B4-BE49-F238E27FC236}">
              <a16:creationId xmlns:a16="http://schemas.microsoft.com/office/drawing/2014/main" id="{855390BC-4DC9-4BFD-A780-95392F09A5B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10" name="Text Box 25">
          <a:extLst>
            <a:ext uri="{FF2B5EF4-FFF2-40B4-BE49-F238E27FC236}">
              <a16:creationId xmlns:a16="http://schemas.microsoft.com/office/drawing/2014/main" id="{2C1387BA-F47F-4DC5-B348-D5DAF80AB31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11" name="Text Box 26">
          <a:extLst>
            <a:ext uri="{FF2B5EF4-FFF2-40B4-BE49-F238E27FC236}">
              <a16:creationId xmlns:a16="http://schemas.microsoft.com/office/drawing/2014/main" id="{BF3E4B2E-FF05-4F72-905C-0D376063336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12" name="Text Box 27">
          <a:extLst>
            <a:ext uri="{FF2B5EF4-FFF2-40B4-BE49-F238E27FC236}">
              <a16:creationId xmlns:a16="http://schemas.microsoft.com/office/drawing/2014/main" id="{0E885833-F58E-4BFE-9BFB-16854B726F6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13" name="Text Box 28">
          <a:extLst>
            <a:ext uri="{FF2B5EF4-FFF2-40B4-BE49-F238E27FC236}">
              <a16:creationId xmlns:a16="http://schemas.microsoft.com/office/drawing/2014/main" id="{7FE79FF2-0824-4512-973B-1AA03783EA7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14" name="Text Box 29">
          <a:extLst>
            <a:ext uri="{FF2B5EF4-FFF2-40B4-BE49-F238E27FC236}">
              <a16:creationId xmlns:a16="http://schemas.microsoft.com/office/drawing/2014/main" id="{79AA6B18-4833-4D0A-B5EE-871C7FAB676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15" name="Text Box 14">
          <a:extLst>
            <a:ext uri="{FF2B5EF4-FFF2-40B4-BE49-F238E27FC236}">
              <a16:creationId xmlns:a16="http://schemas.microsoft.com/office/drawing/2014/main" id="{6CE2BA0F-BD91-4BF8-A642-D56D2595ED7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16" name="Text Box 15">
          <a:extLst>
            <a:ext uri="{FF2B5EF4-FFF2-40B4-BE49-F238E27FC236}">
              <a16:creationId xmlns:a16="http://schemas.microsoft.com/office/drawing/2014/main" id="{AE3087F4-1DF7-4136-952D-50B92B01CE7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17" name="Text Box 16">
          <a:extLst>
            <a:ext uri="{FF2B5EF4-FFF2-40B4-BE49-F238E27FC236}">
              <a16:creationId xmlns:a16="http://schemas.microsoft.com/office/drawing/2014/main" id="{714E2B85-71FC-4643-A9B7-FBB35D0EA3A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18" name="Text Box 17">
          <a:extLst>
            <a:ext uri="{FF2B5EF4-FFF2-40B4-BE49-F238E27FC236}">
              <a16:creationId xmlns:a16="http://schemas.microsoft.com/office/drawing/2014/main" id="{CDA59BF5-C584-4C8A-A581-C18A5896B89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19" name="Text Box 18">
          <a:extLst>
            <a:ext uri="{FF2B5EF4-FFF2-40B4-BE49-F238E27FC236}">
              <a16:creationId xmlns:a16="http://schemas.microsoft.com/office/drawing/2014/main" id="{B7846D3D-A614-4944-9EC7-C2F97AB10AC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20" name="Text Box 19">
          <a:extLst>
            <a:ext uri="{FF2B5EF4-FFF2-40B4-BE49-F238E27FC236}">
              <a16:creationId xmlns:a16="http://schemas.microsoft.com/office/drawing/2014/main" id="{2F937FB3-36EA-4DAE-A999-46EBEC532C8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21" name="Text Box 20">
          <a:extLst>
            <a:ext uri="{FF2B5EF4-FFF2-40B4-BE49-F238E27FC236}">
              <a16:creationId xmlns:a16="http://schemas.microsoft.com/office/drawing/2014/main" id="{8C9C5CEF-70E5-4C3E-8B0A-D97A89A6A65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22" name="Text Box 21">
          <a:extLst>
            <a:ext uri="{FF2B5EF4-FFF2-40B4-BE49-F238E27FC236}">
              <a16:creationId xmlns:a16="http://schemas.microsoft.com/office/drawing/2014/main" id="{6370C8CE-419B-4B80-87A4-D38D24CEB98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23" name="Text Box 14">
          <a:extLst>
            <a:ext uri="{FF2B5EF4-FFF2-40B4-BE49-F238E27FC236}">
              <a16:creationId xmlns:a16="http://schemas.microsoft.com/office/drawing/2014/main" id="{E2315236-D281-4C1B-8685-3A50327F93F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24" name="Text Box 15">
          <a:extLst>
            <a:ext uri="{FF2B5EF4-FFF2-40B4-BE49-F238E27FC236}">
              <a16:creationId xmlns:a16="http://schemas.microsoft.com/office/drawing/2014/main" id="{A2312EDA-5332-4ADD-8313-51C6E2696DB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25" name="Text Box 16">
          <a:extLst>
            <a:ext uri="{FF2B5EF4-FFF2-40B4-BE49-F238E27FC236}">
              <a16:creationId xmlns:a16="http://schemas.microsoft.com/office/drawing/2014/main" id="{DBAC923D-F01C-4543-AA99-421A2A7E455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26" name="Text Box 17">
          <a:extLst>
            <a:ext uri="{FF2B5EF4-FFF2-40B4-BE49-F238E27FC236}">
              <a16:creationId xmlns:a16="http://schemas.microsoft.com/office/drawing/2014/main" id="{8908E481-472B-4633-8BF1-C118FE11AD2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27" name="Text Box 18">
          <a:extLst>
            <a:ext uri="{FF2B5EF4-FFF2-40B4-BE49-F238E27FC236}">
              <a16:creationId xmlns:a16="http://schemas.microsoft.com/office/drawing/2014/main" id="{6050673E-92D5-4263-858B-C3144AC6787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28" name="Text Box 19">
          <a:extLst>
            <a:ext uri="{FF2B5EF4-FFF2-40B4-BE49-F238E27FC236}">
              <a16:creationId xmlns:a16="http://schemas.microsoft.com/office/drawing/2014/main" id="{F3D2BE4C-0A57-4252-BE50-9EEE1786394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29" name="Text Box 20">
          <a:extLst>
            <a:ext uri="{FF2B5EF4-FFF2-40B4-BE49-F238E27FC236}">
              <a16:creationId xmlns:a16="http://schemas.microsoft.com/office/drawing/2014/main" id="{59145C28-1F11-4CCF-A5AB-9641974EF96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30" name="Text Box 21">
          <a:extLst>
            <a:ext uri="{FF2B5EF4-FFF2-40B4-BE49-F238E27FC236}">
              <a16:creationId xmlns:a16="http://schemas.microsoft.com/office/drawing/2014/main" id="{34582C7A-03F7-49A5-97C5-98C9F38723B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31" name="Text Box 22">
          <a:extLst>
            <a:ext uri="{FF2B5EF4-FFF2-40B4-BE49-F238E27FC236}">
              <a16:creationId xmlns:a16="http://schemas.microsoft.com/office/drawing/2014/main" id="{1E2F3181-088E-4099-8F86-AE787962BDF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32" name="Text Box 23">
          <a:extLst>
            <a:ext uri="{FF2B5EF4-FFF2-40B4-BE49-F238E27FC236}">
              <a16:creationId xmlns:a16="http://schemas.microsoft.com/office/drawing/2014/main" id="{03F92E3C-E4EE-4D07-B8F5-AA909C7A3A0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33" name="Text Box 24">
          <a:extLst>
            <a:ext uri="{FF2B5EF4-FFF2-40B4-BE49-F238E27FC236}">
              <a16:creationId xmlns:a16="http://schemas.microsoft.com/office/drawing/2014/main" id="{8BF7BEFA-8C55-481D-9D04-726110F54B3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34" name="Text Box 25">
          <a:extLst>
            <a:ext uri="{FF2B5EF4-FFF2-40B4-BE49-F238E27FC236}">
              <a16:creationId xmlns:a16="http://schemas.microsoft.com/office/drawing/2014/main" id="{BDE3BECD-D9D3-4C42-8445-352666A9C47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35" name="Text Box 26">
          <a:extLst>
            <a:ext uri="{FF2B5EF4-FFF2-40B4-BE49-F238E27FC236}">
              <a16:creationId xmlns:a16="http://schemas.microsoft.com/office/drawing/2014/main" id="{2D6A3DCD-8A42-41C0-ADE6-BE9CAABFE7A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36" name="Text Box 27">
          <a:extLst>
            <a:ext uri="{FF2B5EF4-FFF2-40B4-BE49-F238E27FC236}">
              <a16:creationId xmlns:a16="http://schemas.microsoft.com/office/drawing/2014/main" id="{257BEE77-B9AB-4140-94A4-9958BEDC1EC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37" name="Text Box 28">
          <a:extLst>
            <a:ext uri="{FF2B5EF4-FFF2-40B4-BE49-F238E27FC236}">
              <a16:creationId xmlns:a16="http://schemas.microsoft.com/office/drawing/2014/main" id="{F1A40C92-8B1E-40BE-85C2-F7D21E7D57F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38" name="Text Box 29">
          <a:extLst>
            <a:ext uri="{FF2B5EF4-FFF2-40B4-BE49-F238E27FC236}">
              <a16:creationId xmlns:a16="http://schemas.microsoft.com/office/drawing/2014/main" id="{6E71AABA-CE09-4ED1-A61C-71965CA0C7E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39" name="Text Box 14">
          <a:extLst>
            <a:ext uri="{FF2B5EF4-FFF2-40B4-BE49-F238E27FC236}">
              <a16:creationId xmlns:a16="http://schemas.microsoft.com/office/drawing/2014/main" id="{ECA59542-2CB0-445C-ABB9-B1D0B18D5D1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40" name="Text Box 15">
          <a:extLst>
            <a:ext uri="{FF2B5EF4-FFF2-40B4-BE49-F238E27FC236}">
              <a16:creationId xmlns:a16="http://schemas.microsoft.com/office/drawing/2014/main" id="{97B990EC-102A-4AE8-9045-24372E42DEE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41" name="Text Box 16">
          <a:extLst>
            <a:ext uri="{FF2B5EF4-FFF2-40B4-BE49-F238E27FC236}">
              <a16:creationId xmlns:a16="http://schemas.microsoft.com/office/drawing/2014/main" id="{C2400BA2-B210-40C0-BBED-1D6D3CC3E8A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42" name="Text Box 17">
          <a:extLst>
            <a:ext uri="{FF2B5EF4-FFF2-40B4-BE49-F238E27FC236}">
              <a16:creationId xmlns:a16="http://schemas.microsoft.com/office/drawing/2014/main" id="{E3AFC1B4-5738-437E-B333-D7F6DDAAE70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43" name="Text Box 18">
          <a:extLst>
            <a:ext uri="{FF2B5EF4-FFF2-40B4-BE49-F238E27FC236}">
              <a16:creationId xmlns:a16="http://schemas.microsoft.com/office/drawing/2014/main" id="{2D178FD4-9B8F-42A8-A796-6C8EA5C90B5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44" name="Text Box 19">
          <a:extLst>
            <a:ext uri="{FF2B5EF4-FFF2-40B4-BE49-F238E27FC236}">
              <a16:creationId xmlns:a16="http://schemas.microsoft.com/office/drawing/2014/main" id="{2707FE50-08EC-40EB-8E59-5A4FCDF39CC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45" name="Text Box 20">
          <a:extLst>
            <a:ext uri="{FF2B5EF4-FFF2-40B4-BE49-F238E27FC236}">
              <a16:creationId xmlns:a16="http://schemas.microsoft.com/office/drawing/2014/main" id="{14CBEBD1-1BF7-4974-9CEB-7EC74457FEF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46" name="Text Box 21">
          <a:extLst>
            <a:ext uri="{FF2B5EF4-FFF2-40B4-BE49-F238E27FC236}">
              <a16:creationId xmlns:a16="http://schemas.microsoft.com/office/drawing/2014/main" id="{EE47F92B-4E12-4366-B128-FF83CE44949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47" name="Text Box 14">
          <a:extLst>
            <a:ext uri="{FF2B5EF4-FFF2-40B4-BE49-F238E27FC236}">
              <a16:creationId xmlns:a16="http://schemas.microsoft.com/office/drawing/2014/main" id="{5423B455-9CA8-47B8-9CBC-4F12A1D8C2F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48" name="Text Box 15">
          <a:extLst>
            <a:ext uri="{FF2B5EF4-FFF2-40B4-BE49-F238E27FC236}">
              <a16:creationId xmlns:a16="http://schemas.microsoft.com/office/drawing/2014/main" id="{14BA143F-CD8A-4311-9444-B313C6059AB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49" name="Text Box 16">
          <a:extLst>
            <a:ext uri="{FF2B5EF4-FFF2-40B4-BE49-F238E27FC236}">
              <a16:creationId xmlns:a16="http://schemas.microsoft.com/office/drawing/2014/main" id="{79433C38-8CB6-437B-85A4-F62B6459719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50" name="Text Box 17">
          <a:extLst>
            <a:ext uri="{FF2B5EF4-FFF2-40B4-BE49-F238E27FC236}">
              <a16:creationId xmlns:a16="http://schemas.microsoft.com/office/drawing/2014/main" id="{E0943C82-D1C2-402E-A28A-B73B23FDD3C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51" name="Text Box 18">
          <a:extLst>
            <a:ext uri="{FF2B5EF4-FFF2-40B4-BE49-F238E27FC236}">
              <a16:creationId xmlns:a16="http://schemas.microsoft.com/office/drawing/2014/main" id="{71D09B9F-C9CA-4328-B2E4-01294A78F75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52" name="Text Box 19">
          <a:extLst>
            <a:ext uri="{FF2B5EF4-FFF2-40B4-BE49-F238E27FC236}">
              <a16:creationId xmlns:a16="http://schemas.microsoft.com/office/drawing/2014/main" id="{2A39229A-1662-483E-A1E4-CB96FCC421E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53" name="Text Box 20">
          <a:extLst>
            <a:ext uri="{FF2B5EF4-FFF2-40B4-BE49-F238E27FC236}">
              <a16:creationId xmlns:a16="http://schemas.microsoft.com/office/drawing/2014/main" id="{607C0B6C-5E32-426F-ACC4-C8079F479CC8}"/>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54" name="Text Box 21">
          <a:extLst>
            <a:ext uri="{FF2B5EF4-FFF2-40B4-BE49-F238E27FC236}">
              <a16:creationId xmlns:a16="http://schemas.microsoft.com/office/drawing/2014/main" id="{04EF1CDA-5AC3-4344-B7AF-2684F1F4FCB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55" name="Text Box 22">
          <a:extLst>
            <a:ext uri="{FF2B5EF4-FFF2-40B4-BE49-F238E27FC236}">
              <a16:creationId xmlns:a16="http://schemas.microsoft.com/office/drawing/2014/main" id="{94AC4F19-E5A1-4CF7-86A2-4A3961C213A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56" name="Text Box 23">
          <a:extLst>
            <a:ext uri="{FF2B5EF4-FFF2-40B4-BE49-F238E27FC236}">
              <a16:creationId xmlns:a16="http://schemas.microsoft.com/office/drawing/2014/main" id="{FAE1286F-7F0A-4DEE-AC70-59B64B8BC19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57" name="Text Box 24">
          <a:extLst>
            <a:ext uri="{FF2B5EF4-FFF2-40B4-BE49-F238E27FC236}">
              <a16:creationId xmlns:a16="http://schemas.microsoft.com/office/drawing/2014/main" id="{D8141BCC-66AD-418D-807C-19F8DAFE917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58" name="Text Box 25">
          <a:extLst>
            <a:ext uri="{FF2B5EF4-FFF2-40B4-BE49-F238E27FC236}">
              <a16:creationId xmlns:a16="http://schemas.microsoft.com/office/drawing/2014/main" id="{C6F95997-4420-49EE-94D2-FBFDC596CB6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59" name="Text Box 26">
          <a:extLst>
            <a:ext uri="{FF2B5EF4-FFF2-40B4-BE49-F238E27FC236}">
              <a16:creationId xmlns:a16="http://schemas.microsoft.com/office/drawing/2014/main" id="{6EEB705D-2C86-4D46-959D-5856CB0DEE9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60" name="Text Box 27">
          <a:extLst>
            <a:ext uri="{FF2B5EF4-FFF2-40B4-BE49-F238E27FC236}">
              <a16:creationId xmlns:a16="http://schemas.microsoft.com/office/drawing/2014/main" id="{E6478CAE-75CC-41FC-8E94-414D6EBAA1A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61" name="Text Box 28">
          <a:extLst>
            <a:ext uri="{FF2B5EF4-FFF2-40B4-BE49-F238E27FC236}">
              <a16:creationId xmlns:a16="http://schemas.microsoft.com/office/drawing/2014/main" id="{E354E93C-4415-4E0F-9808-5346EA27FA8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62" name="Text Box 29">
          <a:extLst>
            <a:ext uri="{FF2B5EF4-FFF2-40B4-BE49-F238E27FC236}">
              <a16:creationId xmlns:a16="http://schemas.microsoft.com/office/drawing/2014/main" id="{50DA36D8-0709-4C42-BBBC-A6B20EF64C7D}"/>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63" name="Text Box 14">
          <a:extLst>
            <a:ext uri="{FF2B5EF4-FFF2-40B4-BE49-F238E27FC236}">
              <a16:creationId xmlns:a16="http://schemas.microsoft.com/office/drawing/2014/main" id="{B6FCC853-F314-4423-85CE-5225939865B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64" name="Text Box 15">
          <a:extLst>
            <a:ext uri="{FF2B5EF4-FFF2-40B4-BE49-F238E27FC236}">
              <a16:creationId xmlns:a16="http://schemas.microsoft.com/office/drawing/2014/main" id="{99B78433-722A-482A-9AB4-579D8704D12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65" name="Text Box 16">
          <a:extLst>
            <a:ext uri="{FF2B5EF4-FFF2-40B4-BE49-F238E27FC236}">
              <a16:creationId xmlns:a16="http://schemas.microsoft.com/office/drawing/2014/main" id="{8DD99C8B-1988-4B19-9721-46A18E22B5D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66" name="Text Box 17">
          <a:extLst>
            <a:ext uri="{FF2B5EF4-FFF2-40B4-BE49-F238E27FC236}">
              <a16:creationId xmlns:a16="http://schemas.microsoft.com/office/drawing/2014/main" id="{86FD99A4-CD3C-4840-A624-73868005641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67" name="Text Box 18">
          <a:extLst>
            <a:ext uri="{FF2B5EF4-FFF2-40B4-BE49-F238E27FC236}">
              <a16:creationId xmlns:a16="http://schemas.microsoft.com/office/drawing/2014/main" id="{F83F7BFF-2EE1-4375-BB13-35712039670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68" name="Text Box 19">
          <a:extLst>
            <a:ext uri="{FF2B5EF4-FFF2-40B4-BE49-F238E27FC236}">
              <a16:creationId xmlns:a16="http://schemas.microsoft.com/office/drawing/2014/main" id="{262B232A-11C6-4BD8-AF8A-03B0CB43B14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69" name="Text Box 20">
          <a:extLst>
            <a:ext uri="{FF2B5EF4-FFF2-40B4-BE49-F238E27FC236}">
              <a16:creationId xmlns:a16="http://schemas.microsoft.com/office/drawing/2014/main" id="{A526E3A1-C30A-45CD-B4B3-8D940627D61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70" name="Text Box 21">
          <a:extLst>
            <a:ext uri="{FF2B5EF4-FFF2-40B4-BE49-F238E27FC236}">
              <a16:creationId xmlns:a16="http://schemas.microsoft.com/office/drawing/2014/main" id="{99B02A78-F830-4B0C-AF66-8918764795F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71" name="Text Box 14">
          <a:extLst>
            <a:ext uri="{FF2B5EF4-FFF2-40B4-BE49-F238E27FC236}">
              <a16:creationId xmlns:a16="http://schemas.microsoft.com/office/drawing/2014/main" id="{DDCB3071-FFFC-4CCC-80A3-2132410E441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72" name="Text Box 15">
          <a:extLst>
            <a:ext uri="{FF2B5EF4-FFF2-40B4-BE49-F238E27FC236}">
              <a16:creationId xmlns:a16="http://schemas.microsoft.com/office/drawing/2014/main" id="{BC66EDE3-44D1-4E1B-A575-EAF8507307C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73" name="Text Box 16">
          <a:extLst>
            <a:ext uri="{FF2B5EF4-FFF2-40B4-BE49-F238E27FC236}">
              <a16:creationId xmlns:a16="http://schemas.microsoft.com/office/drawing/2014/main" id="{DBD45FC5-518A-41E5-AA61-44763E19440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74" name="Text Box 17">
          <a:extLst>
            <a:ext uri="{FF2B5EF4-FFF2-40B4-BE49-F238E27FC236}">
              <a16:creationId xmlns:a16="http://schemas.microsoft.com/office/drawing/2014/main" id="{1A8199EC-AB3D-4618-A945-019AF3926C7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75" name="Text Box 18">
          <a:extLst>
            <a:ext uri="{FF2B5EF4-FFF2-40B4-BE49-F238E27FC236}">
              <a16:creationId xmlns:a16="http://schemas.microsoft.com/office/drawing/2014/main" id="{CA66F3BE-65B1-4C52-9381-EC35DA23D9E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76" name="Text Box 19">
          <a:extLst>
            <a:ext uri="{FF2B5EF4-FFF2-40B4-BE49-F238E27FC236}">
              <a16:creationId xmlns:a16="http://schemas.microsoft.com/office/drawing/2014/main" id="{3A95C91B-D2C2-4831-95D6-AD7D5B5EADA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77" name="Text Box 20">
          <a:extLst>
            <a:ext uri="{FF2B5EF4-FFF2-40B4-BE49-F238E27FC236}">
              <a16:creationId xmlns:a16="http://schemas.microsoft.com/office/drawing/2014/main" id="{435855BA-1729-4279-A144-66BEB83C976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78" name="Text Box 21">
          <a:extLst>
            <a:ext uri="{FF2B5EF4-FFF2-40B4-BE49-F238E27FC236}">
              <a16:creationId xmlns:a16="http://schemas.microsoft.com/office/drawing/2014/main" id="{64F08901-EAD4-4EDB-8A90-9503954BC85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79" name="Text Box 22">
          <a:extLst>
            <a:ext uri="{FF2B5EF4-FFF2-40B4-BE49-F238E27FC236}">
              <a16:creationId xmlns:a16="http://schemas.microsoft.com/office/drawing/2014/main" id="{3B2F10D5-EB9E-4000-AB06-F31264D816E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80" name="Text Box 23">
          <a:extLst>
            <a:ext uri="{FF2B5EF4-FFF2-40B4-BE49-F238E27FC236}">
              <a16:creationId xmlns:a16="http://schemas.microsoft.com/office/drawing/2014/main" id="{CCE89C4A-EFBA-427C-90A6-7C2E922FC78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81" name="Text Box 24">
          <a:extLst>
            <a:ext uri="{FF2B5EF4-FFF2-40B4-BE49-F238E27FC236}">
              <a16:creationId xmlns:a16="http://schemas.microsoft.com/office/drawing/2014/main" id="{93CBB377-2A9A-474F-8B2A-E95427AC423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82" name="Text Box 25">
          <a:extLst>
            <a:ext uri="{FF2B5EF4-FFF2-40B4-BE49-F238E27FC236}">
              <a16:creationId xmlns:a16="http://schemas.microsoft.com/office/drawing/2014/main" id="{633F4299-E8D0-4953-A1CC-F46B6E4BFDA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83" name="Text Box 26">
          <a:extLst>
            <a:ext uri="{FF2B5EF4-FFF2-40B4-BE49-F238E27FC236}">
              <a16:creationId xmlns:a16="http://schemas.microsoft.com/office/drawing/2014/main" id="{CF22AB37-1FB3-4D15-BA7C-4F1F3644E9F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84" name="Text Box 27">
          <a:extLst>
            <a:ext uri="{FF2B5EF4-FFF2-40B4-BE49-F238E27FC236}">
              <a16:creationId xmlns:a16="http://schemas.microsoft.com/office/drawing/2014/main" id="{B3598492-1E80-4E91-8E83-2B2E18B5D8C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85" name="Text Box 28">
          <a:extLst>
            <a:ext uri="{FF2B5EF4-FFF2-40B4-BE49-F238E27FC236}">
              <a16:creationId xmlns:a16="http://schemas.microsoft.com/office/drawing/2014/main" id="{486B4D34-202F-44C8-A3BE-1E228D66338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86" name="Text Box 29">
          <a:extLst>
            <a:ext uri="{FF2B5EF4-FFF2-40B4-BE49-F238E27FC236}">
              <a16:creationId xmlns:a16="http://schemas.microsoft.com/office/drawing/2014/main" id="{58C5AF97-36BC-4C6D-BE93-890F03481AB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87" name="Text Box 14">
          <a:extLst>
            <a:ext uri="{FF2B5EF4-FFF2-40B4-BE49-F238E27FC236}">
              <a16:creationId xmlns:a16="http://schemas.microsoft.com/office/drawing/2014/main" id="{EC467B61-C4D2-4363-B6F9-B5B8A64AF33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88" name="Text Box 15">
          <a:extLst>
            <a:ext uri="{FF2B5EF4-FFF2-40B4-BE49-F238E27FC236}">
              <a16:creationId xmlns:a16="http://schemas.microsoft.com/office/drawing/2014/main" id="{15AE0BCF-9CCD-4C1E-A9C6-629E685071E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89" name="Text Box 16">
          <a:extLst>
            <a:ext uri="{FF2B5EF4-FFF2-40B4-BE49-F238E27FC236}">
              <a16:creationId xmlns:a16="http://schemas.microsoft.com/office/drawing/2014/main" id="{5EB6558E-759B-49BC-B8A9-6F1B9D8D19D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90" name="Text Box 17">
          <a:extLst>
            <a:ext uri="{FF2B5EF4-FFF2-40B4-BE49-F238E27FC236}">
              <a16:creationId xmlns:a16="http://schemas.microsoft.com/office/drawing/2014/main" id="{F8C0B16C-CD23-4E13-89FC-71A7DB9BAD6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91" name="Text Box 18">
          <a:extLst>
            <a:ext uri="{FF2B5EF4-FFF2-40B4-BE49-F238E27FC236}">
              <a16:creationId xmlns:a16="http://schemas.microsoft.com/office/drawing/2014/main" id="{BB472B55-CA00-4982-A238-65EAB0F305A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92" name="Text Box 19">
          <a:extLst>
            <a:ext uri="{FF2B5EF4-FFF2-40B4-BE49-F238E27FC236}">
              <a16:creationId xmlns:a16="http://schemas.microsoft.com/office/drawing/2014/main" id="{6631BE2C-136B-49F3-B857-EF2523A9FFF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93" name="Text Box 20">
          <a:extLst>
            <a:ext uri="{FF2B5EF4-FFF2-40B4-BE49-F238E27FC236}">
              <a16:creationId xmlns:a16="http://schemas.microsoft.com/office/drawing/2014/main" id="{1721DFE1-639F-44A4-A224-FAF931A5B26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94" name="Text Box 21">
          <a:extLst>
            <a:ext uri="{FF2B5EF4-FFF2-40B4-BE49-F238E27FC236}">
              <a16:creationId xmlns:a16="http://schemas.microsoft.com/office/drawing/2014/main" id="{1D631B7F-5641-4754-A716-B415CDE4ACF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95" name="Text Box 14">
          <a:extLst>
            <a:ext uri="{FF2B5EF4-FFF2-40B4-BE49-F238E27FC236}">
              <a16:creationId xmlns:a16="http://schemas.microsoft.com/office/drawing/2014/main" id="{8BE10D64-57F0-4AEF-9C18-25D0C4F14C6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96" name="Text Box 15">
          <a:extLst>
            <a:ext uri="{FF2B5EF4-FFF2-40B4-BE49-F238E27FC236}">
              <a16:creationId xmlns:a16="http://schemas.microsoft.com/office/drawing/2014/main" id="{02CA5195-A7D6-49F2-BEF0-DA6A0370747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97" name="Text Box 16">
          <a:extLst>
            <a:ext uri="{FF2B5EF4-FFF2-40B4-BE49-F238E27FC236}">
              <a16:creationId xmlns:a16="http://schemas.microsoft.com/office/drawing/2014/main" id="{EEA73CDC-6BA8-44E3-A108-627F00DC5CB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98" name="Text Box 17">
          <a:extLst>
            <a:ext uri="{FF2B5EF4-FFF2-40B4-BE49-F238E27FC236}">
              <a16:creationId xmlns:a16="http://schemas.microsoft.com/office/drawing/2014/main" id="{39D8FAB5-AC5A-4418-86D3-906B58534D81}"/>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3999" name="Text Box 18">
          <a:extLst>
            <a:ext uri="{FF2B5EF4-FFF2-40B4-BE49-F238E27FC236}">
              <a16:creationId xmlns:a16="http://schemas.microsoft.com/office/drawing/2014/main" id="{1E413210-359C-4412-A5E4-42781CEDCB8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00" name="Text Box 19">
          <a:extLst>
            <a:ext uri="{FF2B5EF4-FFF2-40B4-BE49-F238E27FC236}">
              <a16:creationId xmlns:a16="http://schemas.microsoft.com/office/drawing/2014/main" id="{8891B3D5-3734-421C-8E5B-9156CB17D70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01" name="Text Box 20">
          <a:extLst>
            <a:ext uri="{FF2B5EF4-FFF2-40B4-BE49-F238E27FC236}">
              <a16:creationId xmlns:a16="http://schemas.microsoft.com/office/drawing/2014/main" id="{FFDB06F4-19E7-4D7E-9F28-20987920CE4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02" name="Text Box 21">
          <a:extLst>
            <a:ext uri="{FF2B5EF4-FFF2-40B4-BE49-F238E27FC236}">
              <a16:creationId xmlns:a16="http://schemas.microsoft.com/office/drawing/2014/main" id="{3E765E8A-FBF3-4BF3-944D-C0BAB6F9B97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03" name="Text Box 22">
          <a:extLst>
            <a:ext uri="{FF2B5EF4-FFF2-40B4-BE49-F238E27FC236}">
              <a16:creationId xmlns:a16="http://schemas.microsoft.com/office/drawing/2014/main" id="{35F821D2-6C30-430D-A320-B6E9990AE14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04" name="Text Box 23">
          <a:extLst>
            <a:ext uri="{FF2B5EF4-FFF2-40B4-BE49-F238E27FC236}">
              <a16:creationId xmlns:a16="http://schemas.microsoft.com/office/drawing/2014/main" id="{F27D176A-5AA1-4F65-9CC2-D9A9CF798D4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05" name="Text Box 24">
          <a:extLst>
            <a:ext uri="{FF2B5EF4-FFF2-40B4-BE49-F238E27FC236}">
              <a16:creationId xmlns:a16="http://schemas.microsoft.com/office/drawing/2014/main" id="{AB50CB84-F339-48D3-B385-C055A3F4632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06" name="Text Box 25">
          <a:extLst>
            <a:ext uri="{FF2B5EF4-FFF2-40B4-BE49-F238E27FC236}">
              <a16:creationId xmlns:a16="http://schemas.microsoft.com/office/drawing/2014/main" id="{AA80E7DD-C844-41D0-A53A-9A03B095838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07" name="Text Box 26">
          <a:extLst>
            <a:ext uri="{FF2B5EF4-FFF2-40B4-BE49-F238E27FC236}">
              <a16:creationId xmlns:a16="http://schemas.microsoft.com/office/drawing/2014/main" id="{8934E099-C345-424F-93B3-9129E859DED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08" name="Text Box 27">
          <a:extLst>
            <a:ext uri="{FF2B5EF4-FFF2-40B4-BE49-F238E27FC236}">
              <a16:creationId xmlns:a16="http://schemas.microsoft.com/office/drawing/2014/main" id="{272AEB09-F9AF-4CFB-AC4C-C0F0F2C9F77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09" name="Text Box 28">
          <a:extLst>
            <a:ext uri="{FF2B5EF4-FFF2-40B4-BE49-F238E27FC236}">
              <a16:creationId xmlns:a16="http://schemas.microsoft.com/office/drawing/2014/main" id="{C378C589-9271-4557-94C5-85999AF8DDBB}"/>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10" name="Text Box 29">
          <a:extLst>
            <a:ext uri="{FF2B5EF4-FFF2-40B4-BE49-F238E27FC236}">
              <a16:creationId xmlns:a16="http://schemas.microsoft.com/office/drawing/2014/main" id="{F1DDFC45-7296-4C58-91DE-A5315D8F3BE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11" name="Text Box 14">
          <a:extLst>
            <a:ext uri="{FF2B5EF4-FFF2-40B4-BE49-F238E27FC236}">
              <a16:creationId xmlns:a16="http://schemas.microsoft.com/office/drawing/2014/main" id="{77B58A81-97A4-4C26-973B-F57EC66FCD7C}"/>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12" name="Text Box 15">
          <a:extLst>
            <a:ext uri="{FF2B5EF4-FFF2-40B4-BE49-F238E27FC236}">
              <a16:creationId xmlns:a16="http://schemas.microsoft.com/office/drawing/2014/main" id="{191A867C-00EB-4A18-B33A-CD3774B9085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13" name="Text Box 16">
          <a:extLst>
            <a:ext uri="{FF2B5EF4-FFF2-40B4-BE49-F238E27FC236}">
              <a16:creationId xmlns:a16="http://schemas.microsoft.com/office/drawing/2014/main" id="{266DCD53-6A20-4CFA-9E63-C8E05960246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14" name="Text Box 17">
          <a:extLst>
            <a:ext uri="{FF2B5EF4-FFF2-40B4-BE49-F238E27FC236}">
              <a16:creationId xmlns:a16="http://schemas.microsoft.com/office/drawing/2014/main" id="{35CE7D0A-43F3-4D22-AF73-C65E16CCFA69}"/>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15" name="Text Box 18">
          <a:extLst>
            <a:ext uri="{FF2B5EF4-FFF2-40B4-BE49-F238E27FC236}">
              <a16:creationId xmlns:a16="http://schemas.microsoft.com/office/drawing/2014/main" id="{991A2C67-5BC7-4C92-8F12-BC3190AEBBC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16" name="Text Box 19">
          <a:extLst>
            <a:ext uri="{FF2B5EF4-FFF2-40B4-BE49-F238E27FC236}">
              <a16:creationId xmlns:a16="http://schemas.microsoft.com/office/drawing/2014/main" id="{5030583C-1A35-4BCA-A265-5931E6EDEC4E}"/>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17" name="Text Box 20">
          <a:extLst>
            <a:ext uri="{FF2B5EF4-FFF2-40B4-BE49-F238E27FC236}">
              <a16:creationId xmlns:a16="http://schemas.microsoft.com/office/drawing/2014/main" id="{DE9E73DF-F55F-4FFB-9F70-99D0FB1B61D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18" name="Text Box 21">
          <a:extLst>
            <a:ext uri="{FF2B5EF4-FFF2-40B4-BE49-F238E27FC236}">
              <a16:creationId xmlns:a16="http://schemas.microsoft.com/office/drawing/2014/main" id="{4C79FB8A-101D-47AE-9185-2233B6FB2666}"/>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19" name="Text Box 14">
          <a:extLst>
            <a:ext uri="{FF2B5EF4-FFF2-40B4-BE49-F238E27FC236}">
              <a16:creationId xmlns:a16="http://schemas.microsoft.com/office/drawing/2014/main" id="{0D66D8D1-9A68-49BD-8EED-0213A682FA25}"/>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20" name="Text Box 15">
          <a:extLst>
            <a:ext uri="{FF2B5EF4-FFF2-40B4-BE49-F238E27FC236}">
              <a16:creationId xmlns:a16="http://schemas.microsoft.com/office/drawing/2014/main" id="{0BEB58C3-540F-4805-AABC-B5BEC8BBB26F}"/>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21" name="Text Box 16">
          <a:extLst>
            <a:ext uri="{FF2B5EF4-FFF2-40B4-BE49-F238E27FC236}">
              <a16:creationId xmlns:a16="http://schemas.microsoft.com/office/drawing/2014/main" id="{3CBBEBED-131E-4F5F-95A0-8524702E3533}"/>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22" name="Text Box 17">
          <a:extLst>
            <a:ext uri="{FF2B5EF4-FFF2-40B4-BE49-F238E27FC236}">
              <a16:creationId xmlns:a16="http://schemas.microsoft.com/office/drawing/2014/main" id="{B6D4CD1C-86A5-48CD-8DCD-F6740EFE4B87}"/>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23" name="Text Box 18">
          <a:extLst>
            <a:ext uri="{FF2B5EF4-FFF2-40B4-BE49-F238E27FC236}">
              <a16:creationId xmlns:a16="http://schemas.microsoft.com/office/drawing/2014/main" id="{3FAF559E-183B-404C-ABF7-4A8F74725064}"/>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24" name="Text Box 19">
          <a:extLst>
            <a:ext uri="{FF2B5EF4-FFF2-40B4-BE49-F238E27FC236}">
              <a16:creationId xmlns:a16="http://schemas.microsoft.com/office/drawing/2014/main" id="{89A22D55-017D-4B79-803C-2800378EBA42}"/>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25" name="Text Box 20">
          <a:extLst>
            <a:ext uri="{FF2B5EF4-FFF2-40B4-BE49-F238E27FC236}">
              <a16:creationId xmlns:a16="http://schemas.microsoft.com/office/drawing/2014/main" id="{FCC87300-1DCE-4866-929E-4A5672282E80}"/>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33</xdr:row>
      <xdr:rowOff>0</xdr:rowOff>
    </xdr:from>
    <xdr:ext cx="76200" cy="910737"/>
    <xdr:sp macro="" textlink="">
      <xdr:nvSpPr>
        <xdr:cNvPr id="4026" name="Text Box 21">
          <a:extLst>
            <a:ext uri="{FF2B5EF4-FFF2-40B4-BE49-F238E27FC236}">
              <a16:creationId xmlns:a16="http://schemas.microsoft.com/office/drawing/2014/main" id="{D52F457C-6348-4948-9F51-81A65A7F6A1A}"/>
            </a:ext>
          </a:extLst>
        </xdr:cNvPr>
        <xdr:cNvSpPr txBox="1">
          <a:spLocks noChangeArrowheads="1"/>
        </xdr:cNvSpPr>
      </xdr:nvSpPr>
      <xdr:spPr bwMode="auto">
        <a:xfrm>
          <a:off x="1609725" y="10391775"/>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44062"/>
    <xdr:sp macro="" textlink="">
      <xdr:nvSpPr>
        <xdr:cNvPr id="4907" name="TextBox 3">
          <a:extLst>
            <a:ext uri="{FF2B5EF4-FFF2-40B4-BE49-F238E27FC236}">
              <a16:creationId xmlns:a16="http://schemas.microsoft.com/office/drawing/2014/main" id="{1CF38CDD-4B8E-45B1-A725-757BD3096F31}"/>
            </a:ext>
          </a:extLst>
        </xdr:cNvPr>
        <xdr:cNvSpPr txBox="1">
          <a:spLocks noChangeArrowheads="1"/>
        </xdr:cNvSpPr>
      </xdr:nvSpPr>
      <xdr:spPr bwMode="auto">
        <a:xfrm>
          <a:off x="2333625" y="31318200"/>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34537"/>
    <xdr:sp macro="" textlink="">
      <xdr:nvSpPr>
        <xdr:cNvPr id="4908" name="TextBox 3">
          <a:extLst>
            <a:ext uri="{FF2B5EF4-FFF2-40B4-BE49-F238E27FC236}">
              <a16:creationId xmlns:a16="http://schemas.microsoft.com/office/drawing/2014/main" id="{3597A99C-32B1-4CA1-9F16-678EB0A266EC}"/>
            </a:ext>
          </a:extLst>
        </xdr:cNvPr>
        <xdr:cNvSpPr txBox="1">
          <a:spLocks noChangeArrowheads="1"/>
        </xdr:cNvSpPr>
      </xdr:nvSpPr>
      <xdr:spPr bwMode="auto">
        <a:xfrm>
          <a:off x="2333625" y="31318200"/>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920262"/>
    <xdr:sp macro="" textlink="">
      <xdr:nvSpPr>
        <xdr:cNvPr id="4909" name="TextBox 3">
          <a:extLst>
            <a:ext uri="{FF2B5EF4-FFF2-40B4-BE49-F238E27FC236}">
              <a16:creationId xmlns:a16="http://schemas.microsoft.com/office/drawing/2014/main" id="{5C70D0F6-42D7-48F4-B5E4-FA12467770E3}"/>
            </a:ext>
          </a:extLst>
        </xdr:cNvPr>
        <xdr:cNvSpPr txBox="1">
          <a:spLocks noChangeArrowheads="1"/>
        </xdr:cNvSpPr>
      </xdr:nvSpPr>
      <xdr:spPr bwMode="auto">
        <a:xfrm>
          <a:off x="2333625" y="31318200"/>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901212"/>
    <xdr:sp macro="" textlink="">
      <xdr:nvSpPr>
        <xdr:cNvPr id="4910" name="TextBox 3">
          <a:extLst>
            <a:ext uri="{FF2B5EF4-FFF2-40B4-BE49-F238E27FC236}">
              <a16:creationId xmlns:a16="http://schemas.microsoft.com/office/drawing/2014/main" id="{9844AE97-BE97-46FE-BF7E-79C24FC086F9}"/>
            </a:ext>
          </a:extLst>
        </xdr:cNvPr>
        <xdr:cNvSpPr txBox="1">
          <a:spLocks noChangeArrowheads="1"/>
        </xdr:cNvSpPr>
      </xdr:nvSpPr>
      <xdr:spPr bwMode="auto">
        <a:xfrm>
          <a:off x="2333625" y="31318200"/>
          <a:ext cx="0" cy="901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05962"/>
    <xdr:sp macro="" textlink="">
      <xdr:nvSpPr>
        <xdr:cNvPr id="4911" name="TextBox 3">
          <a:extLst>
            <a:ext uri="{FF2B5EF4-FFF2-40B4-BE49-F238E27FC236}">
              <a16:creationId xmlns:a16="http://schemas.microsoft.com/office/drawing/2014/main" id="{9E2EF7E2-5D62-4AE9-B5CA-CAFDBD82ADAF}"/>
            </a:ext>
          </a:extLst>
        </xdr:cNvPr>
        <xdr:cNvSpPr txBox="1">
          <a:spLocks noChangeArrowheads="1"/>
        </xdr:cNvSpPr>
      </xdr:nvSpPr>
      <xdr:spPr bwMode="auto">
        <a:xfrm>
          <a:off x="2333625" y="31318200"/>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91687"/>
    <xdr:sp macro="" textlink="">
      <xdr:nvSpPr>
        <xdr:cNvPr id="4912" name="TextBox 3">
          <a:extLst>
            <a:ext uri="{FF2B5EF4-FFF2-40B4-BE49-F238E27FC236}">
              <a16:creationId xmlns:a16="http://schemas.microsoft.com/office/drawing/2014/main" id="{19B50194-B75B-4180-9072-DB3E6D6627EC}"/>
            </a:ext>
          </a:extLst>
        </xdr:cNvPr>
        <xdr:cNvSpPr txBox="1">
          <a:spLocks noChangeArrowheads="1"/>
        </xdr:cNvSpPr>
      </xdr:nvSpPr>
      <xdr:spPr bwMode="auto">
        <a:xfrm>
          <a:off x="2333625" y="31318200"/>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05962"/>
    <xdr:sp macro="" textlink="">
      <xdr:nvSpPr>
        <xdr:cNvPr id="4913" name="TextBox 3">
          <a:extLst>
            <a:ext uri="{FF2B5EF4-FFF2-40B4-BE49-F238E27FC236}">
              <a16:creationId xmlns:a16="http://schemas.microsoft.com/office/drawing/2014/main" id="{DFA41EBA-DEE0-45D8-823B-44202321AC41}"/>
            </a:ext>
          </a:extLst>
        </xdr:cNvPr>
        <xdr:cNvSpPr txBox="1">
          <a:spLocks noChangeArrowheads="1"/>
        </xdr:cNvSpPr>
      </xdr:nvSpPr>
      <xdr:spPr bwMode="auto">
        <a:xfrm>
          <a:off x="2333625" y="31318200"/>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34537"/>
    <xdr:sp macro="" textlink="">
      <xdr:nvSpPr>
        <xdr:cNvPr id="4914" name="TextBox 3">
          <a:extLst>
            <a:ext uri="{FF2B5EF4-FFF2-40B4-BE49-F238E27FC236}">
              <a16:creationId xmlns:a16="http://schemas.microsoft.com/office/drawing/2014/main" id="{2C10266F-E99C-486B-952F-D03E896068A7}"/>
            </a:ext>
          </a:extLst>
        </xdr:cNvPr>
        <xdr:cNvSpPr txBox="1">
          <a:spLocks noChangeArrowheads="1"/>
        </xdr:cNvSpPr>
      </xdr:nvSpPr>
      <xdr:spPr bwMode="auto">
        <a:xfrm>
          <a:off x="2333625" y="31318200"/>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05962"/>
    <xdr:sp macro="" textlink="">
      <xdr:nvSpPr>
        <xdr:cNvPr id="4915" name="TextBox 3">
          <a:extLst>
            <a:ext uri="{FF2B5EF4-FFF2-40B4-BE49-F238E27FC236}">
              <a16:creationId xmlns:a16="http://schemas.microsoft.com/office/drawing/2014/main" id="{C4B7AAAA-0E3E-454A-8183-5B701FFCD450}"/>
            </a:ext>
          </a:extLst>
        </xdr:cNvPr>
        <xdr:cNvSpPr txBox="1">
          <a:spLocks noChangeArrowheads="1"/>
        </xdr:cNvSpPr>
      </xdr:nvSpPr>
      <xdr:spPr bwMode="auto">
        <a:xfrm>
          <a:off x="2333625" y="31318200"/>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34537"/>
    <xdr:sp macro="" textlink="">
      <xdr:nvSpPr>
        <xdr:cNvPr id="4916" name="TextBox 3">
          <a:extLst>
            <a:ext uri="{FF2B5EF4-FFF2-40B4-BE49-F238E27FC236}">
              <a16:creationId xmlns:a16="http://schemas.microsoft.com/office/drawing/2014/main" id="{AFB82C23-3852-4BEF-A27C-D555803173A7}"/>
            </a:ext>
          </a:extLst>
        </xdr:cNvPr>
        <xdr:cNvSpPr txBox="1">
          <a:spLocks noChangeArrowheads="1"/>
        </xdr:cNvSpPr>
      </xdr:nvSpPr>
      <xdr:spPr bwMode="auto">
        <a:xfrm>
          <a:off x="2333625" y="31318200"/>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63112"/>
    <xdr:sp macro="" textlink="">
      <xdr:nvSpPr>
        <xdr:cNvPr id="4917" name="TextBox 3">
          <a:extLst>
            <a:ext uri="{FF2B5EF4-FFF2-40B4-BE49-F238E27FC236}">
              <a16:creationId xmlns:a16="http://schemas.microsoft.com/office/drawing/2014/main" id="{AB787548-0732-4628-983E-8EBE8CE14F7A}"/>
            </a:ext>
          </a:extLst>
        </xdr:cNvPr>
        <xdr:cNvSpPr txBox="1">
          <a:spLocks noChangeArrowheads="1"/>
        </xdr:cNvSpPr>
      </xdr:nvSpPr>
      <xdr:spPr bwMode="auto">
        <a:xfrm>
          <a:off x="2333625" y="31318200"/>
          <a:ext cx="0" cy="863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44062"/>
    <xdr:sp macro="" textlink="">
      <xdr:nvSpPr>
        <xdr:cNvPr id="4918" name="TextBox 3">
          <a:extLst>
            <a:ext uri="{FF2B5EF4-FFF2-40B4-BE49-F238E27FC236}">
              <a16:creationId xmlns:a16="http://schemas.microsoft.com/office/drawing/2014/main" id="{C91F3A68-230A-40BE-B736-9ECE663B81B2}"/>
            </a:ext>
          </a:extLst>
        </xdr:cNvPr>
        <xdr:cNvSpPr txBox="1">
          <a:spLocks noChangeArrowheads="1"/>
        </xdr:cNvSpPr>
      </xdr:nvSpPr>
      <xdr:spPr bwMode="auto">
        <a:xfrm>
          <a:off x="2333625" y="31318200"/>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34537"/>
    <xdr:sp macro="" textlink="">
      <xdr:nvSpPr>
        <xdr:cNvPr id="4919" name="TextBox 3">
          <a:extLst>
            <a:ext uri="{FF2B5EF4-FFF2-40B4-BE49-F238E27FC236}">
              <a16:creationId xmlns:a16="http://schemas.microsoft.com/office/drawing/2014/main" id="{E29DE38F-692E-4970-A8F0-0930DF62158E}"/>
            </a:ext>
          </a:extLst>
        </xdr:cNvPr>
        <xdr:cNvSpPr txBox="1">
          <a:spLocks noChangeArrowheads="1"/>
        </xdr:cNvSpPr>
      </xdr:nvSpPr>
      <xdr:spPr bwMode="auto">
        <a:xfrm>
          <a:off x="2333625" y="31318200"/>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920262"/>
    <xdr:sp macro="" textlink="">
      <xdr:nvSpPr>
        <xdr:cNvPr id="4920" name="TextBox 3">
          <a:extLst>
            <a:ext uri="{FF2B5EF4-FFF2-40B4-BE49-F238E27FC236}">
              <a16:creationId xmlns:a16="http://schemas.microsoft.com/office/drawing/2014/main" id="{B9B79EE4-2241-456C-A8FC-62D8F1F579EA}"/>
            </a:ext>
          </a:extLst>
        </xdr:cNvPr>
        <xdr:cNvSpPr txBox="1">
          <a:spLocks noChangeArrowheads="1"/>
        </xdr:cNvSpPr>
      </xdr:nvSpPr>
      <xdr:spPr bwMode="auto">
        <a:xfrm>
          <a:off x="2333625" y="31318200"/>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34537"/>
    <xdr:sp macro="" textlink="">
      <xdr:nvSpPr>
        <xdr:cNvPr id="4921" name="TextBox 3">
          <a:extLst>
            <a:ext uri="{FF2B5EF4-FFF2-40B4-BE49-F238E27FC236}">
              <a16:creationId xmlns:a16="http://schemas.microsoft.com/office/drawing/2014/main" id="{1126843A-3C2E-4379-9DB0-83D7B0C852F6}"/>
            </a:ext>
          </a:extLst>
        </xdr:cNvPr>
        <xdr:cNvSpPr txBox="1">
          <a:spLocks noChangeArrowheads="1"/>
        </xdr:cNvSpPr>
      </xdr:nvSpPr>
      <xdr:spPr bwMode="auto">
        <a:xfrm>
          <a:off x="2333625" y="31318200"/>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920262"/>
    <xdr:sp macro="" textlink="">
      <xdr:nvSpPr>
        <xdr:cNvPr id="4922" name="TextBox 3">
          <a:extLst>
            <a:ext uri="{FF2B5EF4-FFF2-40B4-BE49-F238E27FC236}">
              <a16:creationId xmlns:a16="http://schemas.microsoft.com/office/drawing/2014/main" id="{288C4615-DA8F-4BF7-83DE-1153333F16EE}"/>
            </a:ext>
          </a:extLst>
        </xdr:cNvPr>
        <xdr:cNvSpPr txBox="1">
          <a:spLocks noChangeArrowheads="1"/>
        </xdr:cNvSpPr>
      </xdr:nvSpPr>
      <xdr:spPr bwMode="auto">
        <a:xfrm>
          <a:off x="2333625" y="31318200"/>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34537"/>
    <xdr:sp macro="" textlink="">
      <xdr:nvSpPr>
        <xdr:cNvPr id="4923" name="TextBox 3">
          <a:extLst>
            <a:ext uri="{FF2B5EF4-FFF2-40B4-BE49-F238E27FC236}">
              <a16:creationId xmlns:a16="http://schemas.microsoft.com/office/drawing/2014/main" id="{630FD968-42E5-4746-906F-5F19878C65D6}"/>
            </a:ext>
          </a:extLst>
        </xdr:cNvPr>
        <xdr:cNvSpPr txBox="1">
          <a:spLocks noChangeArrowheads="1"/>
        </xdr:cNvSpPr>
      </xdr:nvSpPr>
      <xdr:spPr bwMode="auto">
        <a:xfrm>
          <a:off x="2333625" y="31318200"/>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910737"/>
    <xdr:sp macro="" textlink="">
      <xdr:nvSpPr>
        <xdr:cNvPr id="4924" name="TextBox 3">
          <a:extLst>
            <a:ext uri="{FF2B5EF4-FFF2-40B4-BE49-F238E27FC236}">
              <a16:creationId xmlns:a16="http://schemas.microsoft.com/office/drawing/2014/main" id="{7DC953DE-7416-4172-9210-E8D8C81D8193}"/>
            </a:ext>
          </a:extLst>
        </xdr:cNvPr>
        <xdr:cNvSpPr txBox="1">
          <a:spLocks noChangeArrowheads="1"/>
        </xdr:cNvSpPr>
      </xdr:nvSpPr>
      <xdr:spPr bwMode="auto">
        <a:xfrm>
          <a:off x="2333625" y="31318200"/>
          <a:ext cx="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91687"/>
    <xdr:sp macro="" textlink="">
      <xdr:nvSpPr>
        <xdr:cNvPr id="4925" name="TextBox 3">
          <a:extLst>
            <a:ext uri="{FF2B5EF4-FFF2-40B4-BE49-F238E27FC236}">
              <a16:creationId xmlns:a16="http://schemas.microsoft.com/office/drawing/2014/main" id="{1D0C27CF-29B6-4361-B598-5CBA460FAB87}"/>
            </a:ext>
          </a:extLst>
        </xdr:cNvPr>
        <xdr:cNvSpPr txBox="1">
          <a:spLocks noChangeArrowheads="1"/>
        </xdr:cNvSpPr>
      </xdr:nvSpPr>
      <xdr:spPr bwMode="auto">
        <a:xfrm>
          <a:off x="2333625" y="31318200"/>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82162"/>
    <xdr:sp macro="" textlink="">
      <xdr:nvSpPr>
        <xdr:cNvPr id="4926" name="TextBox 3">
          <a:extLst>
            <a:ext uri="{FF2B5EF4-FFF2-40B4-BE49-F238E27FC236}">
              <a16:creationId xmlns:a16="http://schemas.microsoft.com/office/drawing/2014/main" id="{8934BE79-2A84-4066-B524-3D7038F53184}"/>
            </a:ext>
          </a:extLst>
        </xdr:cNvPr>
        <xdr:cNvSpPr txBox="1">
          <a:spLocks noChangeArrowheads="1"/>
        </xdr:cNvSpPr>
      </xdr:nvSpPr>
      <xdr:spPr bwMode="auto">
        <a:xfrm>
          <a:off x="2333625" y="31318200"/>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91687"/>
    <xdr:sp macro="" textlink="">
      <xdr:nvSpPr>
        <xdr:cNvPr id="4927" name="TextBox 3">
          <a:extLst>
            <a:ext uri="{FF2B5EF4-FFF2-40B4-BE49-F238E27FC236}">
              <a16:creationId xmlns:a16="http://schemas.microsoft.com/office/drawing/2014/main" id="{8847D44E-56A7-40FC-AE38-AB2D023A2E66}"/>
            </a:ext>
          </a:extLst>
        </xdr:cNvPr>
        <xdr:cNvSpPr txBox="1">
          <a:spLocks noChangeArrowheads="1"/>
        </xdr:cNvSpPr>
      </xdr:nvSpPr>
      <xdr:spPr bwMode="auto">
        <a:xfrm>
          <a:off x="2333625" y="31318200"/>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82162"/>
    <xdr:sp macro="" textlink="">
      <xdr:nvSpPr>
        <xdr:cNvPr id="4928" name="TextBox 3">
          <a:extLst>
            <a:ext uri="{FF2B5EF4-FFF2-40B4-BE49-F238E27FC236}">
              <a16:creationId xmlns:a16="http://schemas.microsoft.com/office/drawing/2014/main" id="{FA1EAE78-92F9-4EDC-A695-0F1FCFA40A1D}"/>
            </a:ext>
          </a:extLst>
        </xdr:cNvPr>
        <xdr:cNvSpPr txBox="1">
          <a:spLocks noChangeArrowheads="1"/>
        </xdr:cNvSpPr>
      </xdr:nvSpPr>
      <xdr:spPr bwMode="auto">
        <a:xfrm>
          <a:off x="2333625" y="31318200"/>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29" name="Text Box 22">
          <a:extLst>
            <a:ext uri="{FF2B5EF4-FFF2-40B4-BE49-F238E27FC236}">
              <a16:creationId xmlns:a16="http://schemas.microsoft.com/office/drawing/2014/main" id="{CDCAF5D5-5013-4DE5-8488-F960CD23F46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30" name="Text Box 23">
          <a:extLst>
            <a:ext uri="{FF2B5EF4-FFF2-40B4-BE49-F238E27FC236}">
              <a16:creationId xmlns:a16="http://schemas.microsoft.com/office/drawing/2014/main" id="{C3CFB19D-8E9E-4F3F-A409-D1176A16036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31" name="Text Box 24">
          <a:extLst>
            <a:ext uri="{FF2B5EF4-FFF2-40B4-BE49-F238E27FC236}">
              <a16:creationId xmlns:a16="http://schemas.microsoft.com/office/drawing/2014/main" id="{7EDE03A8-7873-41DB-9A77-E485AFEE609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32" name="Text Box 25">
          <a:extLst>
            <a:ext uri="{FF2B5EF4-FFF2-40B4-BE49-F238E27FC236}">
              <a16:creationId xmlns:a16="http://schemas.microsoft.com/office/drawing/2014/main" id="{6A5945AC-7BCC-4339-9514-B61095D1E52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33" name="Text Box 26">
          <a:extLst>
            <a:ext uri="{FF2B5EF4-FFF2-40B4-BE49-F238E27FC236}">
              <a16:creationId xmlns:a16="http://schemas.microsoft.com/office/drawing/2014/main" id="{5C898056-C14A-4A69-B4F1-8D8DBB4EF4D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34" name="Text Box 27">
          <a:extLst>
            <a:ext uri="{FF2B5EF4-FFF2-40B4-BE49-F238E27FC236}">
              <a16:creationId xmlns:a16="http://schemas.microsoft.com/office/drawing/2014/main" id="{28BA7DD2-84F8-4A09-A717-1A3B22B7F14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35" name="Text Box 28">
          <a:extLst>
            <a:ext uri="{FF2B5EF4-FFF2-40B4-BE49-F238E27FC236}">
              <a16:creationId xmlns:a16="http://schemas.microsoft.com/office/drawing/2014/main" id="{0D42CDCD-E780-4DCA-9964-81B492BB689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36" name="Text Box 29">
          <a:extLst>
            <a:ext uri="{FF2B5EF4-FFF2-40B4-BE49-F238E27FC236}">
              <a16:creationId xmlns:a16="http://schemas.microsoft.com/office/drawing/2014/main" id="{56B4EA87-7FDD-463C-A20A-78DC7026AC5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37" name="Text Box 14">
          <a:extLst>
            <a:ext uri="{FF2B5EF4-FFF2-40B4-BE49-F238E27FC236}">
              <a16:creationId xmlns:a16="http://schemas.microsoft.com/office/drawing/2014/main" id="{93C1BCF7-5C86-4028-9ED3-06E7B3713ED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38" name="Text Box 15">
          <a:extLst>
            <a:ext uri="{FF2B5EF4-FFF2-40B4-BE49-F238E27FC236}">
              <a16:creationId xmlns:a16="http://schemas.microsoft.com/office/drawing/2014/main" id="{F6C014F0-2BB7-4679-9F32-09ADFB11CA5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39" name="Text Box 16">
          <a:extLst>
            <a:ext uri="{FF2B5EF4-FFF2-40B4-BE49-F238E27FC236}">
              <a16:creationId xmlns:a16="http://schemas.microsoft.com/office/drawing/2014/main" id="{80A9AD03-0240-4AC1-8422-C5558601D1B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40" name="Text Box 17">
          <a:extLst>
            <a:ext uri="{FF2B5EF4-FFF2-40B4-BE49-F238E27FC236}">
              <a16:creationId xmlns:a16="http://schemas.microsoft.com/office/drawing/2014/main" id="{E2A6060A-9B69-429E-868D-7E9A9D2EFCE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41" name="Text Box 18">
          <a:extLst>
            <a:ext uri="{FF2B5EF4-FFF2-40B4-BE49-F238E27FC236}">
              <a16:creationId xmlns:a16="http://schemas.microsoft.com/office/drawing/2014/main" id="{C7105BE7-E26F-4F14-BA22-96D439FD011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42" name="Text Box 19">
          <a:extLst>
            <a:ext uri="{FF2B5EF4-FFF2-40B4-BE49-F238E27FC236}">
              <a16:creationId xmlns:a16="http://schemas.microsoft.com/office/drawing/2014/main" id="{CE5B4300-5D67-4B60-9FC7-8C355A34356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43" name="Text Box 20">
          <a:extLst>
            <a:ext uri="{FF2B5EF4-FFF2-40B4-BE49-F238E27FC236}">
              <a16:creationId xmlns:a16="http://schemas.microsoft.com/office/drawing/2014/main" id="{E73A6108-B94A-481C-8BBD-0151C88AC03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44" name="Text Box 21">
          <a:extLst>
            <a:ext uri="{FF2B5EF4-FFF2-40B4-BE49-F238E27FC236}">
              <a16:creationId xmlns:a16="http://schemas.microsoft.com/office/drawing/2014/main" id="{B0EBEFF3-4A18-48E9-A567-93EB945AF89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45" name="Text Box 14">
          <a:extLst>
            <a:ext uri="{FF2B5EF4-FFF2-40B4-BE49-F238E27FC236}">
              <a16:creationId xmlns:a16="http://schemas.microsoft.com/office/drawing/2014/main" id="{018F8460-E5AD-40F2-B5ED-1E3B258F015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46" name="Text Box 15">
          <a:extLst>
            <a:ext uri="{FF2B5EF4-FFF2-40B4-BE49-F238E27FC236}">
              <a16:creationId xmlns:a16="http://schemas.microsoft.com/office/drawing/2014/main" id="{F0C012BF-75E6-4480-8610-EA6F2FD35B0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47" name="Text Box 16">
          <a:extLst>
            <a:ext uri="{FF2B5EF4-FFF2-40B4-BE49-F238E27FC236}">
              <a16:creationId xmlns:a16="http://schemas.microsoft.com/office/drawing/2014/main" id="{D7373BEF-2B98-452C-8DA8-6B79D3EBF4C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48" name="Text Box 17">
          <a:extLst>
            <a:ext uri="{FF2B5EF4-FFF2-40B4-BE49-F238E27FC236}">
              <a16:creationId xmlns:a16="http://schemas.microsoft.com/office/drawing/2014/main" id="{7CD6B1DF-D480-46D4-B98F-E8A3385B27F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49" name="Text Box 18">
          <a:extLst>
            <a:ext uri="{FF2B5EF4-FFF2-40B4-BE49-F238E27FC236}">
              <a16:creationId xmlns:a16="http://schemas.microsoft.com/office/drawing/2014/main" id="{DB8EF479-DC2D-4D20-BA6C-5A8BBB8AFC1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50" name="Text Box 19">
          <a:extLst>
            <a:ext uri="{FF2B5EF4-FFF2-40B4-BE49-F238E27FC236}">
              <a16:creationId xmlns:a16="http://schemas.microsoft.com/office/drawing/2014/main" id="{85B91759-072A-4F62-BDE3-0FF9C8BCBA1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51" name="Text Box 20">
          <a:extLst>
            <a:ext uri="{FF2B5EF4-FFF2-40B4-BE49-F238E27FC236}">
              <a16:creationId xmlns:a16="http://schemas.microsoft.com/office/drawing/2014/main" id="{C752D1A5-C4AB-4CF4-8FF5-EC599E8ED78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52" name="Text Box 21">
          <a:extLst>
            <a:ext uri="{FF2B5EF4-FFF2-40B4-BE49-F238E27FC236}">
              <a16:creationId xmlns:a16="http://schemas.microsoft.com/office/drawing/2014/main" id="{1881410F-7323-42D5-B513-D0974E5939B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53" name="Text Box 22">
          <a:extLst>
            <a:ext uri="{FF2B5EF4-FFF2-40B4-BE49-F238E27FC236}">
              <a16:creationId xmlns:a16="http://schemas.microsoft.com/office/drawing/2014/main" id="{282F31A2-3501-4BEF-B195-4AA7F64D7CB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54" name="Text Box 23">
          <a:extLst>
            <a:ext uri="{FF2B5EF4-FFF2-40B4-BE49-F238E27FC236}">
              <a16:creationId xmlns:a16="http://schemas.microsoft.com/office/drawing/2014/main" id="{77F24262-B194-4EF2-A0DE-0849935D30F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55" name="Text Box 24">
          <a:extLst>
            <a:ext uri="{FF2B5EF4-FFF2-40B4-BE49-F238E27FC236}">
              <a16:creationId xmlns:a16="http://schemas.microsoft.com/office/drawing/2014/main" id="{826280AC-3F4A-45F8-ABAE-2760735B391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56" name="Text Box 25">
          <a:extLst>
            <a:ext uri="{FF2B5EF4-FFF2-40B4-BE49-F238E27FC236}">
              <a16:creationId xmlns:a16="http://schemas.microsoft.com/office/drawing/2014/main" id="{CD5C0DA3-3165-4DB8-9275-A459433D0AD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57" name="Text Box 26">
          <a:extLst>
            <a:ext uri="{FF2B5EF4-FFF2-40B4-BE49-F238E27FC236}">
              <a16:creationId xmlns:a16="http://schemas.microsoft.com/office/drawing/2014/main" id="{A1E82DFA-4D66-4885-B062-BD911097FF9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58" name="Text Box 27">
          <a:extLst>
            <a:ext uri="{FF2B5EF4-FFF2-40B4-BE49-F238E27FC236}">
              <a16:creationId xmlns:a16="http://schemas.microsoft.com/office/drawing/2014/main" id="{1FAA5C3B-AC69-476F-85EB-BA1C0846BCB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59" name="Text Box 28">
          <a:extLst>
            <a:ext uri="{FF2B5EF4-FFF2-40B4-BE49-F238E27FC236}">
              <a16:creationId xmlns:a16="http://schemas.microsoft.com/office/drawing/2014/main" id="{5A8F4D36-6EAB-4665-9A05-C4DBE69B887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60" name="Text Box 29">
          <a:extLst>
            <a:ext uri="{FF2B5EF4-FFF2-40B4-BE49-F238E27FC236}">
              <a16:creationId xmlns:a16="http://schemas.microsoft.com/office/drawing/2014/main" id="{0750D011-E1F5-43F4-8B74-FB156A12031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61" name="Text Box 14">
          <a:extLst>
            <a:ext uri="{FF2B5EF4-FFF2-40B4-BE49-F238E27FC236}">
              <a16:creationId xmlns:a16="http://schemas.microsoft.com/office/drawing/2014/main" id="{D60DB812-0F06-4E16-A391-F583E547DF9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62" name="Text Box 15">
          <a:extLst>
            <a:ext uri="{FF2B5EF4-FFF2-40B4-BE49-F238E27FC236}">
              <a16:creationId xmlns:a16="http://schemas.microsoft.com/office/drawing/2014/main" id="{471A0F5F-053E-410D-BCD0-DED3738849A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63" name="Text Box 16">
          <a:extLst>
            <a:ext uri="{FF2B5EF4-FFF2-40B4-BE49-F238E27FC236}">
              <a16:creationId xmlns:a16="http://schemas.microsoft.com/office/drawing/2014/main" id="{E16D638D-79A0-4BD5-8ACC-F9B3DBD5F53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64" name="Text Box 17">
          <a:extLst>
            <a:ext uri="{FF2B5EF4-FFF2-40B4-BE49-F238E27FC236}">
              <a16:creationId xmlns:a16="http://schemas.microsoft.com/office/drawing/2014/main" id="{2F60D72A-AF8E-4427-8630-3266298E69A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65" name="Text Box 18">
          <a:extLst>
            <a:ext uri="{FF2B5EF4-FFF2-40B4-BE49-F238E27FC236}">
              <a16:creationId xmlns:a16="http://schemas.microsoft.com/office/drawing/2014/main" id="{A8541DF8-8451-4117-BFA9-C79ACDA438D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66" name="Text Box 19">
          <a:extLst>
            <a:ext uri="{FF2B5EF4-FFF2-40B4-BE49-F238E27FC236}">
              <a16:creationId xmlns:a16="http://schemas.microsoft.com/office/drawing/2014/main" id="{827D09DF-DA1D-459C-A52F-7A6C190E7AD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67" name="Text Box 20">
          <a:extLst>
            <a:ext uri="{FF2B5EF4-FFF2-40B4-BE49-F238E27FC236}">
              <a16:creationId xmlns:a16="http://schemas.microsoft.com/office/drawing/2014/main" id="{A5016534-DAE2-414C-895C-EBBCADECD6C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68" name="Text Box 21">
          <a:extLst>
            <a:ext uri="{FF2B5EF4-FFF2-40B4-BE49-F238E27FC236}">
              <a16:creationId xmlns:a16="http://schemas.microsoft.com/office/drawing/2014/main" id="{A4B62136-38AC-4C64-9911-3DCCFFF3B0D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69" name="Text Box 14">
          <a:extLst>
            <a:ext uri="{FF2B5EF4-FFF2-40B4-BE49-F238E27FC236}">
              <a16:creationId xmlns:a16="http://schemas.microsoft.com/office/drawing/2014/main" id="{0EE6C874-D022-4AAA-AA6C-4C9B09F7413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70" name="Text Box 15">
          <a:extLst>
            <a:ext uri="{FF2B5EF4-FFF2-40B4-BE49-F238E27FC236}">
              <a16:creationId xmlns:a16="http://schemas.microsoft.com/office/drawing/2014/main" id="{601B194D-81C4-468E-BC2B-092DDBEFD52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71" name="Text Box 16">
          <a:extLst>
            <a:ext uri="{FF2B5EF4-FFF2-40B4-BE49-F238E27FC236}">
              <a16:creationId xmlns:a16="http://schemas.microsoft.com/office/drawing/2014/main" id="{CADE0DC4-ADE7-4E53-AC9B-C15146870D4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72" name="Text Box 17">
          <a:extLst>
            <a:ext uri="{FF2B5EF4-FFF2-40B4-BE49-F238E27FC236}">
              <a16:creationId xmlns:a16="http://schemas.microsoft.com/office/drawing/2014/main" id="{7A5E1134-D65D-419E-9793-D8ACD804065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73" name="Text Box 18">
          <a:extLst>
            <a:ext uri="{FF2B5EF4-FFF2-40B4-BE49-F238E27FC236}">
              <a16:creationId xmlns:a16="http://schemas.microsoft.com/office/drawing/2014/main" id="{6405AE78-76C3-4A04-8AAB-0AABCE10AFF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74" name="Text Box 19">
          <a:extLst>
            <a:ext uri="{FF2B5EF4-FFF2-40B4-BE49-F238E27FC236}">
              <a16:creationId xmlns:a16="http://schemas.microsoft.com/office/drawing/2014/main" id="{5D1E8C71-6BAB-45CD-BE78-CDFAF2D2736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75" name="Text Box 20">
          <a:extLst>
            <a:ext uri="{FF2B5EF4-FFF2-40B4-BE49-F238E27FC236}">
              <a16:creationId xmlns:a16="http://schemas.microsoft.com/office/drawing/2014/main" id="{6C9F6D9D-71AF-4573-8BFA-3C289856DB7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76" name="Text Box 21">
          <a:extLst>
            <a:ext uri="{FF2B5EF4-FFF2-40B4-BE49-F238E27FC236}">
              <a16:creationId xmlns:a16="http://schemas.microsoft.com/office/drawing/2014/main" id="{07919961-287F-47DD-9A5F-885256CF65E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77" name="Text Box 22">
          <a:extLst>
            <a:ext uri="{FF2B5EF4-FFF2-40B4-BE49-F238E27FC236}">
              <a16:creationId xmlns:a16="http://schemas.microsoft.com/office/drawing/2014/main" id="{DCA7C239-0D86-4C7B-9A47-A75E8E9D915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78" name="Text Box 23">
          <a:extLst>
            <a:ext uri="{FF2B5EF4-FFF2-40B4-BE49-F238E27FC236}">
              <a16:creationId xmlns:a16="http://schemas.microsoft.com/office/drawing/2014/main" id="{EECC2ABC-614E-4EB8-89D1-9B64A802A47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79" name="Text Box 24">
          <a:extLst>
            <a:ext uri="{FF2B5EF4-FFF2-40B4-BE49-F238E27FC236}">
              <a16:creationId xmlns:a16="http://schemas.microsoft.com/office/drawing/2014/main" id="{DD1344D6-360A-4057-9A23-B0FA8E43FF0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80" name="Text Box 25">
          <a:extLst>
            <a:ext uri="{FF2B5EF4-FFF2-40B4-BE49-F238E27FC236}">
              <a16:creationId xmlns:a16="http://schemas.microsoft.com/office/drawing/2014/main" id="{1C071BB8-02F9-4C87-9E25-875AD2BB862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81" name="Text Box 26">
          <a:extLst>
            <a:ext uri="{FF2B5EF4-FFF2-40B4-BE49-F238E27FC236}">
              <a16:creationId xmlns:a16="http://schemas.microsoft.com/office/drawing/2014/main" id="{3925A6F4-6234-4C64-AD4E-CDBFC86DEF0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82" name="Text Box 27">
          <a:extLst>
            <a:ext uri="{FF2B5EF4-FFF2-40B4-BE49-F238E27FC236}">
              <a16:creationId xmlns:a16="http://schemas.microsoft.com/office/drawing/2014/main" id="{305D29BD-DEFE-49D8-B308-36A100566A4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83" name="Text Box 28">
          <a:extLst>
            <a:ext uri="{FF2B5EF4-FFF2-40B4-BE49-F238E27FC236}">
              <a16:creationId xmlns:a16="http://schemas.microsoft.com/office/drawing/2014/main" id="{9390CBB0-CEB1-4F16-95F4-F0D2B6B966B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84" name="Text Box 29">
          <a:extLst>
            <a:ext uri="{FF2B5EF4-FFF2-40B4-BE49-F238E27FC236}">
              <a16:creationId xmlns:a16="http://schemas.microsoft.com/office/drawing/2014/main" id="{D1FC778F-C4A4-4393-97D7-73E7A074936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85" name="Text Box 14">
          <a:extLst>
            <a:ext uri="{FF2B5EF4-FFF2-40B4-BE49-F238E27FC236}">
              <a16:creationId xmlns:a16="http://schemas.microsoft.com/office/drawing/2014/main" id="{F90B1F33-7248-4DF1-9B9A-509C7254154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86" name="Text Box 15">
          <a:extLst>
            <a:ext uri="{FF2B5EF4-FFF2-40B4-BE49-F238E27FC236}">
              <a16:creationId xmlns:a16="http://schemas.microsoft.com/office/drawing/2014/main" id="{24A34052-DB90-4F89-93DF-8A19BC64EE4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87" name="Text Box 16">
          <a:extLst>
            <a:ext uri="{FF2B5EF4-FFF2-40B4-BE49-F238E27FC236}">
              <a16:creationId xmlns:a16="http://schemas.microsoft.com/office/drawing/2014/main" id="{345CD914-CE95-4474-B6FC-06983F0FFA0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88" name="Text Box 17">
          <a:extLst>
            <a:ext uri="{FF2B5EF4-FFF2-40B4-BE49-F238E27FC236}">
              <a16:creationId xmlns:a16="http://schemas.microsoft.com/office/drawing/2014/main" id="{A35BA023-96D2-4307-99CA-6BFEAFFB189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89" name="Text Box 18">
          <a:extLst>
            <a:ext uri="{FF2B5EF4-FFF2-40B4-BE49-F238E27FC236}">
              <a16:creationId xmlns:a16="http://schemas.microsoft.com/office/drawing/2014/main" id="{B34D631B-D605-436C-8FDE-E460508148E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90" name="Text Box 19">
          <a:extLst>
            <a:ext uri="{FF2B5EF4-FFF2-40B4-BE49-F238E27FC236}">
              <a16:creationId xmlns:a16="http://schemas.microsoft.com/office/drawing/2014/main" id="{CCE99BD9-8B1B-46F2-AB6C-EBC60187441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91" name="Text Box 20">
          <a:extLst>
            <a:ext uri="{FF2B5EF4-FFF2-40B4-BE49-F238E27FC236}">
              <a16:creationId xmlns:a16="http://schemas.microsoft.com/office/drawing/2014/main" id="{B25770F4-1479-4873-A415-05C763B63B7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92" name="Text Box 21">
          <a:extLst>
            <a:ext uri="{FF2B5EF4-FFF2-40B4-BE49-F238E27FC236}">
              <a16:creationId xmlns:a16="http://schemas.microsoft.com/office/drawing/2014/main" id="{5A7090CC-490B-452D-9502-CB40AB5A371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93" name="Text Box 14">
          <a:extLst>
            <a:ext uri="{FF2B5EF4-FFF2-40B4-BE49-F238E27FC236}">
              <a16:creationId xmlns:a16="http://schemas.microsoft.com/office/drawing/2014/main" id="{2BBF3E94-43A1-483C-939C-C0BB60F5AE2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94" name="Text Box 15">
          <a:extLst>
            <a:ext uri="{FF2B5EF4-FFF2-40B4-BE49-F238E27FC236}">
              <a16:creationId xmlns:a16="http://schemas.microsoft.com/office/drawing/2014/main" id="{43EA2A1D-B7A4-4905-B345-9E0BD013E70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95" name="Text Box 16">
          <a:extLst>
            <a:ext uri="{FF2B5EF4-FFF2-40B4-BE49-F238E27FC236}">
              <a16:creationId xmlns:a16="http://schemas.microsoft.com/office/drawing/2014/main" id="{AE3B417C-BB4C-4744-B46B-6EDDA2E3F96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96" name="Text Box 17">
          <a:extLst>
            <a:ext uri="{FF2B5EF4-FFF2-40B4-BE49-F238E27FC236}">
              <a16:creationId xmlns:a16="http://schemas.microsoft.com/office/drawing/2014/main" id="{CFADDDF4-BD56-41DC-88A5-ED9DF86BB2C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97" name="Text Box 18">
          <a:extLst>
            <a:ext uri="{FF2B5EF4-FFF2-40B4-BE49-F238E27FC236}">
              <a16:creationId xmlns:a16="http://schemas.microsoft.com/office/drawing/2014/main" id="{95277D9A-E6ED-40AB-8479-2A13582BBE0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98" name="Text Box 19">
          <a:extLst>
            <a:ext uri="{FF2B5EF4-FFF2-40B4-BE49-F238E27FC236}">
              <a16:creationId xmlns:a16="http://schemas.microsoft.com/office/drawing/2014/main" id="{9F1E7F96-3C2A-4840-B9FE-6967F02433A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4999" name="Text Box 20">
          <a:extLst>
            <a:ext uri="{FF2B5EF4-FFF2-40B4-BE49-F238E27FC236}">
              <a16:creationId xmlns:a16="http://schemas.microsoft.com/office/drawing/2014/main" id="{60CD80D3-4B1A-473A-884E-E2BBEB1F2E3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00" name="Text Box 21">
          <a:extLst>
            <a:ext uri="{FF2B5EF4-FFF2-40B4-BE49-F238E27FC236}">
              <a16:creationId xmlns:a16="http://schemas.microsoft.com/office/drawing/2014/main" id="{3DD90279-D17C-450F-84D0-B4AECC9729B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01" name="Text Box 22">
          <a:extLst>
            <a:ext uri="{FF2B5EF4-FFF2-40B4-BE49-F238E27FC236}">
              <a16:creationId xmlns:a16="http://schemas.microsoft.com/office/drawing/2014/main" id="{C1BB8083-BE35-4365-8EE2-C066F369BD0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02" name="Text Box 23">
          <a:extLst>
            <a:ext uri="{FF2B5EF4-FFF2-40B4-BE49-F238E27FC236}">
              <a16:creationId xmlns:a16="http://schemas.microsoft.com/office/drawing/2014/main" id="{CCA9303D-E4F9-46FA-BB3E-F91D0C17E4B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03" name="Text Box 24">
          <a:extLst>
            <a:ext uri="{FF2B5EF4-FFF2-40B4-BE49-F238E27FC236}">
              <a16:creationId xmlns:a16="http://schemas.microsoft.com/office/drawing/2014/main" id="{55C9E182-C5D1-4532-8B32-F74CA7985A2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04" name="Text Box 25">
          <a:extLst>
            <a:ext uri="{FF2B5EF4-FFF2-40B4-BE49-F238E27FC236}">
              <a16:creationId xmlns:a16="http://schemas.microsoft.com/office/drawing/2014/main" id="{62F1D435-285D-49B4-86A0-56973B1B384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05" name="Text Box 26">
          <a:extLst>
            <a:ext uri="{FF2B5EF4-FFF2-40B4-BE49-F238E27FC236}">
              <a16:creationId xmlns:a16="http://schemas.microsoft.com/office/drawing/2014/main" id="{437C1B82-5C9D-43DE-A65E-9465D0D341D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06" name="Text Box 27">
          <a:extLst>
            <a:ext uri="{FF2B5EF4-FFF2-40B4-BE49-F238E27FC236}">
              <a16:creationId xmlns:a16="http://schemas.microsoft.com/office/drawing/2014/main" id="{55148678-88CD-461C-AFB3-DC3EB5420FE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07" name="Text Box 28">
          <a:extLst>
            <a:ext uri="{FF2B5EF4-FFF2-40B4-BE49-F238E27FC236}">
              <a16:creationId xmlns:a16="http://schemas.microsoft.com/office/drawing/2014/main" id="{0B17ACB3-CCB9-4162-99E1-29B6D012B6C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08" name="Text Box 29">
          <a:extLst>
            <a:ext uri="{FF2B5EF4-FFF2-40B4-BE49-F238E27FC236}">
              <a16:creationId xmlns:a16="http://schemas.microsoft.com/office/drawing/2014/main" id="{32CFE84A-ABB9-4285-ADF1-5DC26BE7541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09" name="Text Box 14">
          <a:extLst>
            <a:ext uri="{FF2B5EF4-FFF2-40B4-BE49-F238E27FC236}">
              <a16:creationId xmlns:a16="http://schemas.microsoft.com/office/drawing/2014/main" id="{CACF908B-9FB5-480C-B435-7EF64488A8B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10" name="Text Box 15">
          <a:extLst>
            <a:ext uri="{FF2B5EF4-FFF2-40B4-BE49-F238E27FC236}">
              <a16:creationId xmlns:a16="http://schemas.microsoft.com/office/drawing/2014/main" id="{EA15F943-E241-45E5-B494-DCB760E502F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11" name="Text Box 16">
          <a:extLst>
            <a:ext uri="{FF2B5EF4-FFF2-40B4-BE49-F238E27FC236}">
              <a16:creationId xmlns:a16="http://schemas.microsoft.com/office/drawing/2014/main" id="{6907985E-4A48-4FF7-8726-54AA724DE27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12" name="Text Box 17">
          <a:extLst>
            <a:ext uri="{FF2B5EF4-FFF2-40B4-BE49-F238E27FC236}">
              <a16:creationId xmlns:a16="http://schemas.microsoft.com/office/drawing/2014/main" id="{7461D7E4-B518-4088-BE52-E58BAAE8E6C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13" name="Text Box 18">
          <a:extLst>
            <a:ext uri="{FF2B5EF4-FFF2-40B4-BE49-F238E27FC236}">
              <a16:creationId xmlns:a16="http://schemas.microsoft.com/office/drawing/2014/main" id="{EBBDAFBD-28D3-4C28-B830-108F0A92D0A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14" name="Text Box 19">
          <a:extLst>
            <a:ext uri="{FF2B5EF4-FFF2-40B4-BE49-F238E27FC236}">
              <a16:creationId xmlns:a16="http://schemas.microsoft.com/office/drawing/2014/main" id="{B60689D2-0BBD-4335-8A67-C9E22F42A5F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15" name="Text Box 20">
          <a:extLst>
            <a:ext uri="{FF2B5EF4-FFF2-40B4-BE49-F238E27FC236}">
              <a16:creationId xmlns:a16="http://schemas.microsoft.com/office/drawing/2014/main" id="{C6DC4E9F-52D5-4C62-9F28-ED55D7D7B74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16" name="Text Box 21">
          <a:extLst>
            <a:ext uri="{FF2B5EF4-FFF2-40B4-BE49-F238E27FC236}">
              <a16:creationId xmlns:a16="http://schemas.microsoft.com/office/drawing/2014/main" id="{35AF7115-C1D0-4EDA-BF06-21BB030D3C5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17" name="Text Box 14">
          <a:extLst>
            <a:ext uri="{FF2B5EF4-FFF2-40B4-BE49-F238E27FC236}">
              <a16:creationId xmlns:a16="http://schemas.microsoft.com/office/drawing/2014/main" id="{736529C0-D15B-4A6F-8DAF-DE2015673F5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18" name="Text Box 15">
          <a:extLst>
            <a:ext uri="{FF2B5EF4-FFF2-40B4-BE49-F238E27FC236}">
              <a16:creationId xmlns:a16="http://schemas.microsoft.com/office/drawing/2014/main" id="{843DE89D-F5ED-4C62-B5F7-DDA558D019F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19" name="Text Box 16">
          <a:extLst>
            <a:ext uri="{FF2B5EF4-FFF2-40B4-BE49-F238E27FC236}">
              <a16:creationId xmlns:a16="http://schemas.microsoft.com/office/drawing/2014/main" id="{57FA7DED-7485-40E1-A350-E1D48E760A4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20" name="Text Box 17">
          <a:extLst>
            <a:ext uri="{FF2B5EF4-FFF2-40B4-BE49-F238E27FC236}">
              <a16:creationId xmlns:a16="http://schemas.microsoft.com/office/drawing/2014/main" id="{D5F91A62-10CB-48DF-9CD1-B280027D8C8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21" name="Text Box 18">
          <a:extLst>
            <a:ext uri="{FF2B5EF4-FFF2-40B4-BE49-F238E27FC236}">
              <a16:creationId xmlns:a16="http://schemas.microsoft.com/office/drawing/2014/main" id="{F7028B0A-8643-4E9F-8FAE-1A2CA4807A0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22" name="Text Box 19">
          <a:extLst>
            <a:ext uri="{FF2B5EF4-FFF2-40B4-BE49-F238E27FC236}">
              <a16:creationId xmlns:a16="http://schemas.microsoft.com/office/drawing/2014/main" id="{0F61BE5C-8C08-40E8-95E4-0661FE41BCE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23" name="Text Box 20">
          <a:extLst>
            <a:ext uri="{FF2B5EF4-FFF2-40B4-BE49-F238E27FC236}">
              <a16:creationId xmlns:a16="http://schemas.microsoft.com/office/drawing/2014/main" id="{7F85F532-811F-4D42-981E-441ADDE2EB4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24" name="Text Box 21">
          <a:extLst>
            <a:ext uri="{FF2B5EF4-FFF2-40B4-BE49-F238E27FC236}">
              <a16:creationId xmlns:a16="http://schemas.microsoft.com/office/drawing/2014/main" id="{70AC847C-E2FD-49B1-B9A1-5A1288CC109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25" name="Text Box 22">
          <a:extLst>
            <a:ext uri="{FF2B5EF4-FFF2-40B4-BE49-F238E27FC236}">
              <a16:creationId xmlns:a16="http://schemas.microsoft.com/office/drawing/2014/main" id="{7F14D3FC-4FA7-4141-A89C-4E2B6EF1740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26" name="Text Box 23">
          <a:extLst>
            <a:ext uri="{FF2B5EF4-FFF2-40B4-BE49-F238E27FC236}">
              <a16:creationId xmlns:a16="http://schemas.microsoft.com/office/drawing/2014/main" id="{44FDD75A-88E9-4DA6-9CAC-FE8D0E2E58C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27" name="Text Box 24">
          <a:extLst>
            <a:ext uri="{FF2B5EF4-FFF2-40B4-BE49-F238E27FC236}">
              <a16:creationId xmlns:a16="http://schemas.microsoft.com/office/drawing/2014/main" id="{B971EDBA-B212-45B9-B992-0134F90CFA4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28" name="Text Box 25">
          <a:extLst>
            <a:ext uri="{FF2B5EF4-FFF2-40B4-BE49-F238E27FC236}">
              <a16:creationId xmlns:a16="http://schemas.microsoft.com/office/drawing/2014/main" id="{F2E4A25A-057B-4721-84C0-60D797FC9FD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29" name="Text Box 26">
          <a:extLst>
            <a:ext uri="{FF2B5EF4-FFF2-40B4-BE49-F238E27FC236}">
              <a16:creationId xmlns:a16="http://schemas.microsoft.com/office/drawing/2014/main" id="{CD0CF966-F96D-4C89-88CE-08913504F58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30" name="Text Box 27">
          <a:extLst>
            <a:ext uri="{FF2B5EF4-FFF2-40B4-BE49-F238E27FC236}">
              <a16:creationId xmlns:a16="http://schemas.microsoft.com/office/drawing/2014/main" id="{71FB3358-E3D6-4C38-B354-D197EB9AF90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31" name="Text Box 28">
          <a:extLst>
            <a:ext uri="{FF2B5EF4-FFF2-40B4-BE49-F238E27FC236}">
              <a16:creationId xmlns:a16="http://schemas.microsoft.com/office/drawing/2014/main" id="{DCCA501B-8424-4B14-B253-F59DB0351A9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32" name="Text Box 29">
          <a:extLst>
            <a:ext uri="{FF2B5EF4-FFF2-40B4-BE49-F238E27FC236}">
              <a16:creationId xmlns:a16="http://schemas.microsoft.com/office/drawing/2014/main" id="{C4EE8841-4FCE-4D4E-B2BA-426AE4DA094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33" name="Text Box 14">
          <a:extLst>
            <a:ext uri="{FF2B5EF4-FFF2-40B4-BE49-F238E27FC236}">
              <a16:creationId xmlns:a16="http://schemas.microsoft.com/office/drawing/2014/main" id="{AC480375-4857-4A89-9277-C6CAB699CDB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34" name="Text Box 15">
          <a:extLst>
            <a:ext uri="{FF2B5EF4-FFF2-40B4-BE49-F238E27FC236}">
              <a16:creationId xmlns:a16="http://schemas.microsoft.com/office/drawing/2014/main" id="{B4B5F269-3423-40DC-85BF-0001B3A8CAD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35" name="Text Box 16">
          <a:extLst>
            <a:ext uri="{FF2B5EF4-FFF2-40B4-BE49-F238E27FC236}">
              <a16:creationId xmlns:a16="http://schemas.microsoft.com/office/drawing/2014/main" id="{1851A1AC-1FC6-44FA-8CBC-8AA228E39D4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36" name="Text Box 17">
          <a:extLst>
            <a:ext uri="{FF2B5EF4-FFF2-40B4-BE49-F238E27FC236}">
              <a16:creationId xmlns:a16="http://schemas.microsoft.com/office/drawing/2014/main" id="{8592A76F-1963-454F-AC06-52808717D2E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37" name="Text Box 18">
          <a:extLst>
            <a:ext uri="{FF2B5EF4-FFF2-40B4-BE49-F238E27FC236}">
              <a16:creationId xmlns:a16="http://schemas.microsoft.com/office/drawing/2014/main" id="{010BFB64-B998-46CC-ACBD-FE6CD0481E6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38" name="Text Box 19">
          <a:extLst>
            <a:ext uri="{FF2B5EF4-FFF2-40B4-BE49-F238E27FC236}">
              <a16:creationId xmlns:a16="http://schemas.microsoft.com/office/drawing/2014/main" id="{55E5BAB4-EF1E-4A7B-800C-A6B5BF212AD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39" name="Text Box 20">
          <a:extLst>
            <a:ext uri="{FF2B5EF4-FFF2-40B4-BE49-F238E27FC236}">
              <a16:creationId xmlns:a16="http://schemas.microsoft.com/office/drawing/2014/main" id="{3AD9579C-664C-43DF-AF3D-77C81360773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40" name="Text Box 21">
          <a:extLst>
            <a:ext uri="{FF2B5EF4-FFF2-40B4-BE49-F238E27FC236}">
              <a16:creationId xmlns:a16="http://schemas.microsoft.com/office/drawing/2014/main" id="{915A2451-4735-4590-82B3-E7844A8ED48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41" name="Text Box 14">
          <a:extLst>
            <a:ext uri="{FF2B5EF4-FFF2-40B4-BE49-F238E27FC236}">
              <a16:creationId xmlns:a16="http://schemas.microsoft.com/office/drawing/2014/main" id="{CC57E605-9657-4BA7-9C57-DF74D4F8380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42" name="Text Box 15">
          <a:extLst>
            <a:ext uri="{FF2B5EF4-FFF2-40B4-BE49-F238E27FC236}">
              <a16:creationId xmlns:a16="http://schemas.microsoft.com/office/drawing/2014/main" id="{D4F10959-A7F8-49A0-8E50-12F2137BEDF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43" name="Text Box 16">
          <a:extLst>
            <a:ext uri="{FF2B5EF4-FFF2-40B4-BE49-F238E27FC236}">
              <a16:creationId xmlns:a16="http://schemas.microsoft.com/office/drawing/2014/main" id="{28A5AF65-8C9B-4BAF-B92E-AE0A0A619F1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44" name="Text Box 17">
          <a:extLst>
            <a:ext uri="{FF2B5EF4-FFF2-40B4-BE49-F238E27FC236}">
              <a16:creationId xmlns:a16="http://schemas.microsoft.com/office/drawing/2014/main" id="{40DB78F8-6BBD-4A36-92F6-7C34D5BE9E4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45" name="Text Box 18">
          <a:extLst>
            <a:ext uri="{FF2B5EF4-FFF2-40B4-BE49-F238E27FC236}">
              <a16:creationId xmlns:a16="http://schemas.microsoft.com/office/drawing/2014/main" id="{1CF0A415-B1EB-4DCB-BCF2-8F09240563C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46" name="Text Box 19">
          <a:extLst>
            <a:ext uri="{FF2B5EF4-FFF2-40B4-BE49-F238E27FC236}">
              <a16:creationId xmlns:a16="http://schemas.microsoft.com/office/drawing/2014/main" id="{3BB50679-B5F1-4796-945E-4143ABC54CA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47" name="Text Box 20">
          <a:extLst>
            <a:ext uri="{FF2B5EF4-FFF2-40B4-BE49-F238E27FC236}">
              <a16:creationId xmlns:a16="http://schemas.microsoft.com/office/drawing/2014/main" id="{C973D2DF-7157-4F4E-BBB3-5064BA99D0B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48" name="Text Box 21">
          <a:extLst>
            <a:ext uri="{FF2B5EF4-FFF2-40B4-BE49-F238E27FC236}">
              <a16:creationId xmlns:a16="http://schemas.microsoft.com/office/drawing/2014/main" id="{EFF43176-A270-44A2-B44E-9A549DA80BB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49" name="Text Box 22">
          <a:extLst>
            <a:ext uri="{FF2B5EF4-FFF2-40B4-BE49-F238E27FC236}">
              <a16:creationId xmlns:a16="http://schemas.microsoft.com/office/drawing/2014/main" id="{381B916A-7587-45BF-A44C-B86891F3DBD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50" name="Text Box 23">
          <a:extLst>
            <a:ext uri="{FF2B5EF4-FFF2-40B4-BE49-F238E27FC236}">
              <a16:creationId xmlns:a16="http://schemas.microsoft.com/office/drawing/2014/main" id="{5AA6B49B-7F2A-429E-B830-4F3EA113E49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51" name="Text Box 24">
          <a:extLst>
            <a:ext uri="{FF2B5EF4-FFF2-40B4-BE49-F238E27FC236}">
              <a16:creationId xmlns:a16="http://schemas.microsoft.com/office/drawing/2014/main" id="{1BB01827-653A-4F5D-8E77-B43C26E6C84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52" name="Text Box 25">
          <a:extLst>
            <a:ext uri="{FF2B5EF4-FFF2-40B4-BE49-F238E27FC236}">
              <a16:creationId xmlns:a16="http://schemas.microsoft.com/office/drawing/2014/main" id="{25FECA56-4302-476C-9B86-C2F0E75225D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53" name="Text Box 26">
          <a:extLst>
            <a:ext uri="{FF2B5EF4-FFF2-40B4-BE49-F238E27FC236}">
              <a16:creationId xmlns:a16="http://schemas.microsoft.com/office/drawing/2014/main" id="{9DE679D8-F6FD-415B-A14A-6262685F377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54" name="Text Box 27">
          <a:extLst>
            <a:ext uri="{FF2B5EF4-FFF2-40B4-BE49-F238E27FC236}">
              <a16:creationId xmlns:a16="http://schemas.microsoft.com/office/drawing/2014/main" id="{907F3795-86B2-41D7-BC69-2892381B1E3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55" name="Text Box 28">
          <a:extLst>
            <a:ext uri="{FF2B5EF4-FFF2-40B4-BE49-F238E27FC236}">
              <a16:creationId xmlns:a16="http://schemas.microsoft.com/office/drawing/2014/main" id="{1CF64EFF-30E6-4815-9511-42B1FC34E0C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56" name="Text Box 29">
          <a:extLst>
            <a:ext uri="{FF2B5EF4-FFF2-40B4-BE49-F238E27FC236}">
              <a16:creationId xmlns:a16="http://schemas.microsoft.com/office/drawing/2014/main" id="{C46E7676-0103-4E29-AC5E-301C0576C4D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57" name="Text Box 14">
          <a:extLst>
            <a:ext uri="{FF2B5EF4-FFF2-40B4-BE49-F238E27FC236}">
              <a16:creationId xmlns:a16="http://schemas.microsoft.com/office/drawing/2014/main" id="{B4BB4F19-8473-461B-BB9D-804EEB2FB9C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58" name="Text Box 15">
          <a:extLst>
            <a:ext uri="{FF2B5EF4-FFF2-40B4-BE49-F238E27FC236}">
              <a16:creationId xmlns:a16="http://schemas.microsoft.com/office/drawing/2014/main" id="{3EAED4C6-2F70-4237-AAC0-952CF393116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59" name="Text Box 16">
          <a:extLst>
            <a:ext uri="{FF2B5EF4-FFF2-40B4-BE49-F238E27FC236}">
              <a16:creationId xmlns:a16="http://schemas.microsoft.com/office/drawing/2014/main" id="{A9F3D441-5EB9-44FD-88F4-CE8EE418B19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60" name="Text Box 17">
          <a:extLst>
            <a:ext uri="{FF2B5EF4-FFF2-40B4-BE49-F238E27FC236}">
              <a16:creationId xmlns:a16="http://schemas.microsoft.com/office/drawing/2014/main" id="{4FA5D3ED-8E40-4A09-A605-CABA870DB62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61" name="Text Box 18">
          <a:extLst>
            <a:ext uri="{FF2B5EF4-FFF2-40B4-BE49-F238E27FC236}">
              <a16:creationId xmlns:a16="http://schemas.microsoft.com/office/drawing/2014/main" id="{6CBE629B-F66B-4599-BDA7-875200667D7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62" name="Text Box 19">
          <a:extLst>
            <a:ext uri="{FF2B5EF4-FFF2-40B4-BE49-F238E27FC236}">
              <a16:creationId xmlns:a16="http://schemas.microsoft.com/office/drawing/2014/main" id="{A0B3F04B-97C5-4081-9162-94D037EAE23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63" name="Text Box 20">
          <a:extLst>
            <a:ext uri="{FF2B5EF4-FFF2-40B4-BE49-F238E27FC236}">
              <a16:creationId xmlns:a16="http://schemas.microsoft.com/office/drawing/2014/main" id="{93142250-AFC1-461B-ABD7-E16B092D26C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64" name="Text Box 21">
          <a:extLst>
            <a:ext uri="{FF2B5EF4-FFF2-40B4-BE49-F238E27FC236}">
              <a16:creationId xmlns:a16="http://schemas.microsoft.com/office/drawing/2014/main" id="{8FB19CDC-DFE8-4644-A224-EBCADC54626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65" name="Text Box 14">
          <a:extLst>
            <a:ext uri="{FF2B5EF4-FFF2-40B4-BE49-F238E27FC236}">
              <a16:creationId xmlns:a16="http://schemas.microsoft.com/office/drawing/2014/main" id="{A7581C09-09E4-4E78-A0AF-D16BA0F0574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66" name="Text Box 15">
          <a:extLst>
            <a:ext uri="{FF2B5EF4-FFF2-40B4-BE49-F238E27FC236}">
              <a16:creationId xmlns:a16="http://schemas.microsoft.com/office/drawing/2014/main" id="{7FB07340-5CDA-41F7-9EB5-BA37D852996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67" name="Text Box 16">
          <a:extLst>
            <a:ext uri="{FF2B5EF4-FFF2-40B4-BE49-F238E27FC236}">
              <a16:creationId xmlns:a16="http://schemas.microsoft.com/office/drawing/2014/main" id="{B87CEB65-90FF-43C6-998F-47F43B05C89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68" name="Text Box 17">
          <a:extLst>
            <a:ext uri="{FF2B5EF4-FFF2-40B4-BE49-F238E27FC236}">
              <a16:creationId xmlns:a16="http://schemas.microsoft.com/office/drawing/2014/main" id="{15297916-B308-457C-A91B-A85F435BE8B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69" name="Text Box 18">
          <a:extLst>
            <a:ext uri="{FF2B5EF4-FFF2-40B4-BE49-F238E27FC236}">
              <a16:creationId xmlns:a16="http://schemas.microsoft.com/office/drawing/2014/main" id="{9E051E51-E03A-49B5-BA79-3F4E82FF57B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70" name="Text Box 19">
          <a:extLst>
            <a:ext uri="{FF2B5EF4-FFF2-40B4-BE49-F238E27FC236}">
              <a16:creationId xmlns:a16="http://schemas.microsoft.com/office/drawing/2014/main" id="{F12E223B-D65D-4935-8699-E1930E4F170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71" name="Text Box 20">
          <a:extLst>
            <a:ext uri="{FF2B5EF4-FFF2-40B4-BE49-F238E27FC236}">
              <a16:creationId xmlns:a16="http://schemas.microsoft.com/office/drawing/2014/main" id="{CE2F2FC0-0C64-4156-A21F-793117FF574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72" name="Text Box 21">
          <a:extLst>
            <a:ext uri="{FF2B5EF4-FFF2-40B4-BE49-F238E27FC236}">
              <a16:creationId xmlns:a16="http://schemas.microsoft.com/office/drawing/2014/main" id="{CEEC2826-6AA5-443E-A5C9-4C67D256349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73" name="Text Box 22">
          <a:extLst>
            <a:ext uri="{FF2B5EF4-FFF2-40B4-BE49-F238E27FC236}">
              <a16:creationId xmlns:a16="http://schemas.microsoft.com/office/drawing/2014/main" id="{BEE14B54-AF71-476A-8422-46A93E7A5C7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74" name="Text Box 23">
          <a:extLst>
            <a:ext uri="{FF2B5EF4-FFF2-40B4-BE49-F238E27FC236}">
              <a16:creationId xmlns:a16="http://schemas.microsoft.com/office/drawing/2014/main" id="{045AAD55-45DA-44CC-AB9B-53BAC3C35E1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75" name="Text Box 24">
          <a:extLst>
            <a:ext uri="{FF2B5EF4-FFF2-40B4-BE49-F238E27FC236}">
              <a16:creationId xmlns:a16="http://schemas.microsoft.com/office/drawing/2014/main" id="{9F091C8F-3DA5-4C54-986D-091A4A96E64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76" name="Text Box 25">
          <a:extLst>
            <a:ext uri="{FF2B5EF4-FFF2-40B4-BE49-F238E27FC236}">
              <a16:creationId xmlns:a16="http://schemas.microsoft.com/office/drawing/2014/main" id="{DEC88CBD-414A-43FA-ABEA-6E2FD8EBB84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77" name="Text Box 26">
          <a:extLst>
            <a:ext uri="{FF2B5EF4-FFF2-40B4-BE49-F238E27FC236}">
              <a16:creationId xmlns:a16="http://schemas.microsoft.com/office/drawing/2014/main" id="{92311631-90B3-4B4F-B325-C85DF6022BF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78" name="Text Box 27">
          <a:extLst>
            <a:ext uri="{FF2B5EF4-FFF2-40B4-BE49-F238E27FC236}">
              <a16:creationId xmlns:a16="http://schemas.microsoft.com/office/drawing/2014/main" id="{112EEDB8-21CB-47FD-A4C8-B3BD1DB6A28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79" name="Text Box 28">
          <a:extLst>
            <a:ext uri="{FF2B5EF4-FFF2-40B4-BE49-F238E27FC236}">
              <a16:creationId xmlns:a16="http://schemas.microsoft.com/office/drawing/2014/main" id="{082E2CFE-B44C-4BF8-9FFF-F3EED7CB560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80" name="Text Box 29">
          <a:extLst>
            <a:ext uri="{FF2B5EF4-FFF2-40B4-BE49-F238E27FC236}">
              <a16:creationId xmlns:a16="http://schemas.microsoft.com/office/drawing/2014/main" id="{1FDD84F1-1F91-4A25-9A9B-D6369AD0203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81" name="Text Box 14">
          <a:extLst>
            <a:ext uri="{FF2B5EF4-FFF2-40B4-BE49-F238E27FC236}">
              <a16:creationId xmlns:a16="http://schemas.microsoft.com/office/drawing/2014/main" id="{250CA282-364D-4E94-B1DC-2E551A6408D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82" name="Text Box 15">
          <a:extLst>
            <a:ext uri="{FF2B5EF4-FFF2-40B4-BE49-F238E27FC236}">
              <a16:creationId xmlns:a16="http://schemas.microsoft.com/office/drawing/2014/main" id="{D63D6122-4CAB-432D-AF4B-E8A4C44CED8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83" name="Text Box 16">
          <a:extLst>
            <a:ext uri="{FF2B5EF4-FFF2-40B4-BE49-F238E27FC236}">
              <a16:creationId xmlns:a16="http://schemas.microsoft.com/office/drawing/2014/main" id="{B1F8B6E9-3B51-404D-81B2-E7E90DE07B8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84" name="Text Box 17">
          <a:extLst>
            <a:ext uri="{FF2B5EF4-FFF2-40B4-BE49-F238E27FC236}">
              <a16:creationId xmlns:a16="http://schemas.microsoft.com/office/drawing/2014/main" id="{B601A420-ED65-4550-898E-61C46460E40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85" name="Text Box 18">
          <a:extLst>
            <a:ext uri="{FF2B5EF4-FFF2-40B4-BE49-F238E27FC236}">
              <a16:creationId xmlns:a16="http://schemas.microsoft.com/office/drawing/2014/main" id="{6AD4F681-458E-497A-BD8C-9570CBEFD10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86" name="Text Box 19">
          <a:extLst>
            <a:ext uri="{FF2B5EF4-FFF2-40B4-BE49-F238E27FC236}">
              <a16:creationId xmlns:a16="http://schemas.microsoft.com/office/drawing/2014/main" id="{62DD0B11-5587-4D93-A484-35C7E8C05E7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87" name="Text Box 20">
          <a:extLst>
            <a:ext uri="{FF2B5EF4-FFF2-40B4-BE49-F238E27FC236}">
              <a16:creationId xmlns:a16="http://schemas.microsoft.com/office/drawing/2014/main" id="{CE39FBE5-34CB-4C6C-9092-4F21FC11DBE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88" name="Text Box 21">
          <a:extLst>
            <a:ext uri="{FF2B5EF4-FFF2-40B4-BE49-F238E27FC236}">
              <a16:creationId xmlns:a16="http://schemas.microsoft.com/office/drawing/2014/main" id="{574D521B-8E41-4B00-A4EE-AFC0AC28CD6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89" name="Text Box 14">
          <a:extLst>
            <a:ext uri="{FF2B5EF4-FFF2-40B4-BE49-F238E27FC236}">
              <a16:creationId xmlns:a16="http://schemas.microsoft.com/office/drawing/2014/main" id="{8DDD3ED5-3034-42E6-930A-39DD6AB811F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90" name="Text Box 15">
          <a:extLst>
            <a:ext uri="{FF2B5EF4-FFF2-40B4-BE49-F238E27FC236}">
              <a16:creationId xmlns:a16="http://schemas.microsoft.com/office/drawing/2014/main" id="{BB27A389-C39A-49AA-9C3C-468638FB85D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91" name="Text Box 16">
          <a:extLst>
            <a:ext uri="{FF2B5EF4-FFF2-40B4-BE49-F238E27FC236}">
              <a16:creationId xmlns:a16="http://schemas.microsoft.com/office/drawing/2014/main" id="{B1EBDE77-6437-4904-9ACB-E6529845BBB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92" name="Text Box 17">
          <a:extLst>
            <a:ext uri="{FF2B5EF4-FFF2-40B4-BE49-F238E27FC236}">
              <a16:creationId xmlns:a16="http://schemas.microsoft.com/office/drawing/2014/main" id="{1EC879BE-CA5A-4E1F-B919-8B693BE0B5C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93" name="Text Box 18">
          <a:extLst>
            <a:ext uri="{FF2B5EF4-FFF2-40B4-BE49-F238E27FC236}">
              <a16:creationId xmlns:a16="http://schemas.microsoft.com/office/drawing/2014/main" id="{4CFC6063-E969-4DC9-A0DD-CCEE7CFCBB0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94" name="Text Box 19">
          <a:extLst>
            <a:ext uri="{FF2B5EF4-FFF2-40B4-BE49-F238E27FC236}">
              <a16:creationId xmlns:a16="http://schemas.microsoft.com/office/drawing/2014/main" id="{55A7FD7E-3CB3-45E6-AE24-4B177582A63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95" name="Text Box 20">
          <a:extLst>
            <a:ext uri="{FF2B5EF4-FFF2-40B4-BE49-F238E27FC236}">
              <a16:creationId xmlns:a16="http://schemas.microsoft.com/office/drawing/2014/main" id="{C53504A4-7BF7-4030-B29D-09001E77526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96" name="Text Box 21">
          <a:extLst>
            <a:ext uri="{FF2B5EF4-FFF2-40B4-BE49-F238E27FC236}">
              <a16:creationId xmlns:a16="http://schemas.microsoft.com/office/drawing/2014/main" id="{7A375DED-7F57-4F10-8B51-84552BFA70D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97" name="Text Box 22">
          <a:extLst>
            <a:ext uri="{FF2B5EF4-FFF2-40B4-BE49-F238E27FC236}">
              <a16:creationId xmlns:a16="http://schemas.microsoft.com/office/drawing/2014/main" id="{E61FA518-FCEB-49AB-9194-A1714E757B6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98" name="Text Box 23">
          <a:extLst>
            <a:ext uri="{FF2B5EF4-FFF2-40B4-BE49-F238E27FC236}">
              <a16:creationId xmlns:a16="http://schemas.microsoft.com/office/drawing/2014/main" id="{A051FBDF-6D16-4A09-85EA-EA0BA9C86E7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099" name="Text Box 24">
          <a:extLst>
            <a:ext uri="{FF2B5EF4-FFF2-40B4-BE49-F238E27FC236}">
              <a16:creationId xmlns:a16="http://schemas.microsoft.com/office/drawing/2014/main" id="{5BDC9298-C231-42B3-B8C9-D9BDB7B219C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00" name="Text Box 25">
          <a:extLst>
            <a:ext uri="{FF2B5EF4-FFF2-40B4-BE49-F238E27FC236}">
              <a16:creationId xmlns:a16="http://schemas.microsoft.com/office/drawing/2014/main" id="{10F1EE2C-FCF9-430B-9185-0E0B993F588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01" name="Text Box 26">
          <a:extLst>
            <a:ext uri="{FF2B5EF4-FFF2-40B4-BE49-F238E27FC236}">
              <a16:creationId xmlns:a16="http://schemas.microsoft.com/office/drawing/2014/main" id="{26222AD7-E8BA-4809-9B2A-BE287F6D820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02" name="Text Box 27">
          <a:extLst>
            <a:ext uri="{FF2B5EF4-FFF2-40B4-BE49-F238E27FC236}">
              <a16:creationId xmlns:a16="http://schemas.microsoft.com/office/drawing/2014/main" id="{2C3B2A36-0488-4804-AABC-1DA20730094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03" name="Text Box 28">
          <a:extLst>
            <a:ext uri="{FF2B5EF4-FFF2-40B4-BE49-F238E27FC236}">
              <a16:creationId xmlns:a16="http://schemas.microsoft.com/office/drawing/2014/main" id="{4F3EF72F-B923-49E1-8F65-4998DED12B5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04" name="Text Box 29">
          <a:extLst>
            <a:ext uri="{FF2B5EF4-FFF2-40B4-BE49-F238E27FC236}">
              <a16:creationId xmlns:a16="http://schemas.microsoft.com/office/drawing/2014/main" id="{04D564FE-9B9E-4AD1-A66C-5B62321E8AD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05" name="Text Box 14">
          <a:extLst>
            <a:ext uri="{FF2B5EF4-FFF2-40B4-BE49-F238E27FC236}">
              <a16:creationId xmlns:a16="http://schemas.microsoft.com/office/drawing/2014/main" id="{F4E246B2-1CAB-45C0-B75D-79334AAA707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06" name="Text Box 15">
          <a:extLst>
            <a:ext uri="{FF2B5EF4-FFF2-40B4-BE49-F238E27FC236}">
              <a16:creationId xmlns:a16="http://schemas.microsoft.com/office/drawing/2014/main" id="{895C29C8-7C2A-4034-93D6-1AEC59F600B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07" name="Text Box 16">
          <a:extLst>
            <a:ext uri="{FF2B5EF4-FFF2-40B4-BE49-F238E27FC236}">
              <a16:creationId xmlns:a16="http://schemas.microsoft.com/office/drawing/2014/main" id="{EF9228EE-8313-49B2-87B1-2BB518143DC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08" name="Text Box 17">
          <a:extLst>
            <a:ext uri="{FF2B5EF4-FFF2-40B4-BE49-F238E27FC236}">
              <a16:creationId xmlns:a16="http://schemas.microsoft.com/office/drawing/2014/main" id="{7934BBB3-0442-4251-A548-AE1262300D1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09" name="Text Box 18">
          <a:extLst>
            <a:ext uri="{FF2B5EF4-FFF2-40B4-BE49-F238E27FC236}">
              <a16:creationId xmlns:a16="http://schemas.microsoft.com/office/drawing/2014/main" id="{6C84A103-2DD5-4B0D-8C4E-FA85574AC77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10" name="Text Box 19">
          <a:extLst>
            <a:ext uri="{FF2B5EF4-FFF2-40B4-BE49-F238E27FC236}">
              <a16:creationId xmlns:a16="http://schemas.microsoft.com/office/drawing/2014/main" id="{ED5AB32F-14AC-4BE8-AF23-76A894C9BFE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11" name="Text Box 20">
          <a:extLst>
            <a:ext uri="{FF2B5EF4-FFF2-40B4-BE49-F238E27FC236}">
              <a16:creationId xmlns:a16="http://schemas.microsoft.com/office/drawing/2014/main" id="{69174320-570C-4F79-882C-D9349B98547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12" name="Text Box 21">
          <a:extLst>
            <a:ext uri="{FF2B5EF4-FFF2-40B4-BE49-F238E27FC236}">
              <a16:creationId xmlns:a16="http://schemas.microsoft.com/office/drawing/2014/main" id="{589F0CE1-F659-4332-AF35-F7B8B634ED1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13" name="Text Box 14">
          <a:extLst>
            <a:ext uri="{FF2B5EF4-FFF2-40B4-BE49-F238E27FC236}">
              <a16:creationId xmlns:a16="http://schemas.microsoft.com/office/drawing/2014/main" id="{4DB01D53-8AD9-4CE3-8D5F-48930227257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14" name="Text Box 15">
          <a:extLst>
            <a:ext uri="{FF2B5EF4-FFF2-40B4-BE49-F238E27FC236}">
              <a16:creationId xmlns:a16="http://schemas.microsoft.com/office/drawing/2014/main" id="{ED9F555B-8510-4601-B2AD-90B7472AA5B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15" name="Text Box 16">
          <a:extLst>
            <a:ext uri="{FF2B5EF4-FFF2-40B4-BE49-F238E27FC236}">
              <a16:creationId xmlns:a16="http://schemas.microsoft.com/office/drawing/2014/main" id="{FB9AEB66-1AFA-486F-8E83-5D08750EA8B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16" name="Text Box 17">
          <a:extLst>
            <a:ext uri="{FF2B5EF4-FFF2-40B4-BE49-F238E27FC236}">
              <a16:creationId xmlns:a16="http://schemas.microsoft.com/office/drawing/2014/main" id="{43957554-8BDA-4C0E-962D-60FD60EC2F6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17" name="Text Box 18">
          <a:extLst>
            <a:ext uri="{FF2B5EF4-FFF2-40B4-BE49-F238E27FC236}">
              <a16:creationId xmlns:a16="http://schemas.microsoft.com/office/drawing/2014/main" id="{6251D79E-934A-4167-8685-0CB78351A05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18" name="Text Box 19">
          <a:extLst>
            <a:ext uri="{FF2B5EF4-FFF2-40B4-BE49-F238E27FC236}">
              <a16:creationId xmlns:a16="http://schemas.microsoft.com/office/drawing/2014/main" id="{39C18743-0FF4-4C46-9227-C933C9C59B1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19" name="Text Box 20">
          <a:extLst>
            <a:ext uri="{FF2B5EF4-FFF2-40B4-BE49-F238E27FC236}">
              <a16:creationId xmlns:a16="http://schemas.microsoft.com/office/drawing/2014/main" id="{5BBB9F72-F1C5-4A1E-9090-4E946FA09F7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20" name="Text Box 21">
          <a:extLst>
            <a:ext uri="{FF2B5EF4-FFF2-40B4-BE49-F238E27FC236}">
              <a16:creationId xmlns:a16="http://schemas.microsoft.com/office/drawing/2014/main" id="{9BC38F62-451B-4B3B-ADA9-5F7B1C18A4B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21" name="Text Box 22">
          <a:extLst>
            <a:ext uri="{FF2B5EF4-FFF2-40B4-BE49-F238E27FC236}">
              <a16:creationId xmlns:a16="http://schemas.microsoft.com/office/drawing/2014/main" id="{4D2E58D9-134F-4515-AC13-6B9A7F51F8D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22" name="Text Box 23">
          <a:extLst>
            <a:ext uri="{FF2B5EF4-FFF2-40B4-BE49-F238E27FC236}">
              <a16:creationId xmlns:a16="http://schemas.microsoft.com/office/drawing/2014/main" id="{D8E0F5A5-7F13-41E7-8274-B14ECF66C58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23" name="Text Box 24">
          <a:extLst>
            <a:ext uri="{FF2B5EF4-FFF2-40B4-BE49-F238E27FC236}">
              <a16:creationId xmlns:a16="http://schemas.microsoft.com/office/drawing/2014/main" id="{2C475461-42C1-4352-896B-68E40D57FFC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24" name="Text Box 25">
          <a:extLst>
            <a:ext uri="{FF2B5EF4-FFF2-40B4-BE49-F238E27FC236}">
              <a16:creationId xmlns:a16="http://schemas.microsoft.com/office/drawing/2014/main" id="{6115794E-BCC8-4B18-AEDD-CBBD86A06AC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25" name="Text Box 26">
          <a:extLst>
            <a:ext uri="{FF2B5EF4-FFF2-40B4-BE49-F238E27FC236}">
              <a16:creationId xmlns:a16="http://schemas.microsoft.com/office/drawing/2014/main" id="{1A4137F4-2A63-4AD7-BBCC-7C1E2FF44ED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26" name="Text Box 27">
          <a:extLst>
            <a:ext uri="{FF2B5EF4-FFF2-40B4-BE49-F238E27FC236}">
              <a16:creationId xmlns:a16="http://schemas.microsoft.com/office/drawing/2014/main" id="{75EEA002-D5D6-4712-870E-94C8785858A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27" name="Text Box 28">
          <a:extLst>
            <a:ext uri="{FF2B5EF4-FFF2-40B4-BE49-F238E27FC236}">
              <a16:creationId xmlns:a16="http://schemas.microsoft.com/office/drawing/2014/main" id="{C0B70F79-654F-44D6-A1EB-39638C0F2EF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28" name="Text Box 29">
          <a:extLst>
            <a:ext uri="{FF2B5EF4-FFF2-40B4-BE49-F238E27FC236}">
              <a16:creationId xmlns:a16="http://schemas.microsoft.com/office/drawing/2014/main" id="{77BEF401-0EFE-4E28-A403-89BA860B6AD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29" name="Text Box 14">
          <a:extLst>
            <a:ext uri="{FF2B5EF4-FFF2-40B4-BE49-F238E27FC236}">
              <a16:creationId xmlns:a16="http://schemas.microsoft.com/office/drawing/2014/main" id="{19399125-8AC5-4065-AD41-E21FD502A40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30" name="Text Box 15">
          <a:extLst>
            <a:ext uri="{FF2B5EF4-FFF2-40B4-BE49-F238E27FC236}">
              <a16:creationId xmlns:a16="http://schemas.microsoft.com/office/drawing/2014/main" id="{EB2AD1CE-47EA-466A-8F21-C43D2A7F294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31" name="Text Box 16">
          <a:extLst>
            <a:ext uri="{FF2B5EF4-FFF2-40B4-BE49-F238E27FC236}">
              <a16:creationId xmlns:a16="http://schemas.microsoft.com/office/drawing/2014/main" id="{A192DEEA-40ED-4ED5-8A57-5288863D5F0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32" name="Text Box 17">
          <a:extLst>
            <a:ext uri="{FF2B5EF4-FFF2-40B4-BE49-F238E27FC236}">
              <a16:creationId xmlns:a16="http://schemas.microsoft.com/office/drawing/2014/main" id="{15558C92-72B5-4CB1-B7A0-28403670B8D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33" name="Text Box 18">
          <a:extLst>
            <a:ext uri="{FF2B5EF4-FFF2-40B4-BE49-F238E27FC236}">
              <a16:creationId xmlns:a16="http://schemas.microsoft.com/office/drawing/2014/main" id="{C92255BF-C93F-4A63-AD34-D2E952BA1D4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34" name="Text Box 19">
          <a:extLst>
            <a:ext uri="{FF2B5EF4-FFF2-40B4-BE49-F238E27FC236}">
              <a16:creationId xmlns:a16="http://schemas.microsoft.com/office/drawing/2014/main" id="{0D18974F-D7B4-46A0-9CBF-838CC9115E8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35" name="Text Box 20">
          <a:extLst>
            <a:ext uri="{FF2B5EF4-FFF2-40B4-BE49-F238E27FC236}">
              <a16:creationId xmlns:a16="http://schemas.microsoft.com/office/drawing/2014/main" id="{6964E1F1-37D9-47B0-B46B-DA8F34B7437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36" name="Text Box 21">
          <a:extLst>
            <a:ext uri="{FF2B5EF4-FFF2-40B4-BE49-F238E27FC236}">
              <a16:creationId xmlns:a16="http://schemas.microsoft.com/office/drawing/2014/main" id="{A301B975-EF88-49B7-9077-13D006C64EA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37" name="Text Box 14">
          <a:extLst>
            <a:ext uri="{FF2B5EF4-FFF2-40B4-BE49-F238E27FC236}">
              <a16:creationId xmlns:a16="http://schemas.microsoft.com/office/drawing/2014/main" id="{A9E1D109-D147-4F88-A6BF-0B10743BDDF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38" name="Text Box 15">
          <a:extLst>
            <a:ext uri="{FF2B5EF4-FFF2-40B4-BE49-F238E27FC236}">
              <a16:creationId xmlns:a16="http://schemas.microsoft.com/office/drawing/2014/main" id="{4731A000-4D3D-4676-B83A-7E2F3C732D2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39" name="Text Box 16">
          <a:extLst>
            <a:ext uri="{FF2B5EF4-FFF2-40B4-BE49-F238E27FC236}">
              <a16:creationId xmlns:a16="http://schemas.microsoft.com/office/drawing/2014/main" id="{FC2E45B9-C7DA-4574-BCE5-5F4B8CDB155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40" name="Text Box 17">
          <a:extLst>
            <a:ext uri="{FF2B5EF4-FFF2-40B4-BE49-F238E27FC236}">
              <a16:creationId xmlns:a16="http://schemas.microsoft.com/office/drawing/2014/main" id="{CB0A70BA-D2F4-4BAB-98EB-C5F82973011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41" name="Text Box 18">
          <a:extLst>
            <a:ext uri="{FF2B5EF4-FFF2-40B4-BE49-F238E27FC236}">
              <a16:creationId xmlns:a16="http://schemas.microsoft.com/office/drawing/2014/main" id="{AED55EC7-2D75-46BD-BC53-F2A38D68634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42" name="Text Box 19">
          <a:extLst>
            <a:ext uri="{FF2B5EF4-FFF2-40B4-BE49-F238E27FC236}">
              <a16:creationId xmlns:a16="http://schemas.microsoft.com/office/drawing/2014/main" id="{466CAB29-019B-467F-823F-154318073FC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43" name="Text Box 20">
          <a:extLst>
            <a:ext uri="{FF2B5EF4-FFF2-40B4-BE49-F238E27FC236}">
              <a16:creationId xmlns:a16="http://schemas.microsoft.com/office/drawing/2014/main" id="{D1BC0893-AE87-42CB-9B77-FBB5310A1DF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44" name="Text Box 21">
          <a:extLst>
            <a:ext uri="{FF2B5EF4-FFF2-40B4-BE49-F238E27FC236}">
              <a16:creationId xmlns:a16="http://schemas.microsoft.com/office/drawing/2014/main" id="{ECEFDAD3-9610-492C-B379-2947347EDC4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45" name="Text Box 22">
          <a:extLst>
            <a:ext uri="{FF2B5EF4-FFF2-40B4-BE49-F238E27FC236}">
              <a16:creationId xmlns:a16="http://schemas.microsoft.com/office/drawing/2014/main" id="{A934D6C4-90FA-4B6A-897B-5199F776C34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46" name="Text Box 23">
          <a:extLst>
            <a:ext uri="{FF2B5EF4-FFF2-40B4-BE49-F238E27FC236}">
              <a16:creationId xmlns:a16="http://schemas.microsoft.com/office/drawing/2014/main" id="{191B0ADE-2BF4-4E01-8253-30DAAFCFE5C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47" name="Text Box 24">
          <a:extLst>
            <a:ext uri="{FF2B5EF4-FFF2-40B4-BE49-F238E27FC236}">
              <a16:creationId xmlns:a16="http://schemas.microsoft.com/office/drawing/2014/main" id="{20F9FD8B-71E5-47BE-AAB9-5B0B440718E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48" name="Text Box 25">
          <a:extLst>
            <a:ext uri="{FF2B5EF4-FFF2-40B4-BE49-F238E27FC236}">
              <a16:creationId xmlns:a16="http://schemas.microsoft.com/office/drawing/2014/main" id="{C0B91AAF-4580-4EF3-B533-5C9144BED37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49" name="Text Box 26">
          <a:extLst>
            <a:ext uri="{FF2B5EF4-FFF2-40B4-BE49-F238E27FC236}">
              <a16:creationId xmlns:a16="http://schemas.microsoft.com/office/drawing/2014/main" id="{F707FF5E-A11C-4CF0-8742-346637E1C8D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50" name="Text Box 27">
          <a:extLst>
            <a:ext uri="{FF2B5EF4-FFF2-40B4-BE49-F238E27FC236}">
              <a16:creationId xmlns:a16="http://schemas.microsoft.com/office/drawing/2014/main" id="{83EBD115-1238-4C6B-B84C-646DCBC2181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51" name="Text Box 28">
          <a:extLst>
            <a:ext uri="{FF2B5EF4-FFF2-40B4-BE49-F238E27FC236}">
              <a16:creationId xmlns:a16="http://schemas.microsoft.com/office/drawing/2014/main" id="{6A18D1AA-20E8-4E24-8BA5-7B5B96D403A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52" name="Text Box 29">
          <a:extLst>
            <a:ext uri="{FF2B5EF4-FFF2-40B4-BE49-F238E27FC236}">
              <a16:creationId xmlns:a16="http://schemas.microsoft.com/office/drawing/2014/main" id="{7DAB8AF7-8B24-42F4-941B-92818858414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53" name="Text Box 14">
          <a:extLst>
            <a:ext uri="{FF2B5EF4-FFF2-40B4-BE49-F238E27FC236}">
              <a16:creationId xmlns:a16="http://schemas.microsoft.com/office/drawing/2014/main" id="{0CEC3D64-1ABA-489D-8F23-E28F8888F44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54" name="Text Box 15">
          <a:extLst>
            <a:ext uri="{FF2B5EF4-FFF2-40B4-BE49-F238E27FC236}">
              <a16:creationId xmlns:a16="http://schemas.microsoft.com/office/drawing/2014/main" id="{01C0A9DE-C9B2-48DC-A1CB-4C627CA92A9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55" name="Text Box 16">
          <a:extLst>
            <a:ext uri="{FF2B5EF4-FFF2-40B4-BE49-F238E27FC236}">
              <a16:creationId xmlns:a16="http://schemas.microsoft.com/office/drawing/2014/main" id="{951A2790-88E4-44FE-8F40-F5626E55DCE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56" name="Text Box 17">
          <a:extLst>
            <a:ext uri="{FF2B5EF4-FFF2-40B4-BE49-F238E27FC236}">
              <a16:creationId xmlns:a16="http://schemas.microsoft.com/office/drawing/2014/main" id="{764AB0C3-4F2F-4AF2-9132-5B057AD0C1F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57" name="Text Box 18">
          <a:extLst>
            <a:ext uri="{FF2B5EF4-FFF2-40B4-BE49-F238E27FC236}">
              <a16:creationId xmlns:a16="http://schemas.microsoft.com/office/drawing/2014/main" id="{DA626B63-89D9-4E9F-886A-EF7EC37C985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58" name="Text Box 19">
          <a:extLst>
            <a:ext uri="{FF2B5EF4-FFF2-40B4-BE49-F238E27FC236}">
              <a16:creationId xmlns:a16="http://schemas.microsoft.com/office/drawing/2014/main" id="{2DC446C0-DA9E-4A3D-BE82-FDC6CCA54D3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59" name="Text Box 20">
          <a:extLst>
            <a:ext uri="{FF2B5EF4-FFF2-40B4-BE49-F238E27FC236}">
              <a16:creationId xmlns:a16="http://schemas.microsoft.com/office/drawing/2014/main" id="{073CC2AA-1EE2-4E2E-9D0E-57B81093718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60" name="Text Box 21">
          <a:extLst>
            <a:ext uri="{FF2B5EF4-FFF2-40B4-BE49-F238E27FC236}">
              <a16:creationId xmlns:a16="http://schemas.microsoft.com/office/drawing/2014/main" id="{E5201409-75BD-4399-9123-84599DD872B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61" name="Text Box 14">
          <a:extLst>
            <a:ext uri="{FF2B5EF4-FFF2-40B4-BE49-F238E27FC236}">
              <a16:creationId xmlns:a16="http://schemas.microsoft.com/office/drawing/2014/main" id="{3AB9A57F-4D69-48FA-9FDC-AE21F940585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62" name="Text Box 15">
          <a:extLst>
            <a:ext uri="{FF2B5EF4-FFF2-40B4-BE49-F238E27FC236}">
              <a16:creationId xmlns:a16="http://schemas.microsoft.com/office/drawing/2014/main" id="{72F46248-B0F0-49AC-8217-78CB3F210FC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63" name="Text Box 16">
          <a:extLst>
            <a:ext uri="{FF2B5EF4-FFF2-40B4-BE49-F238E27FC236}">
              <a16:creationId xmlns:a16="http://schemas.microsoft.com/office/drawing/2014/main" id="{6B551AD3-E9A6-4282-92BA-5C76B5E96AC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64" name="Text Box 17">
          <a:extLst>
            <a:ext uri="{FF2B5EF4-FFF2-40B4-BE49-F238E27FC236}">
              <a16:creationId xmlns:a16="http://schemas.microsoft.com/office/drawing/2014/main" id="{DD49E31F-DE7D-4618-B13F-5D3862723E4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65" name="Text Box 18">
          <a:extLst>
            <a:ext uri="{FF2B5EF4-FFF2-40B4-BE49-F238E27FC236}">
              <a16:creationId xmlns:a16="http://schemas.microsoft.com/office/drawing/2014/main" id="{6D554302-E8AB-4379-AEBF-1860EAD2DAF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66" name="Text Box 19">
          <a:extLst>
            <a:ext uri="{FF2B5EF4-FFF2-40B4-BE49-F238E27FC236}">
              <a16:creationId xmlns:a16="http://schemas.microsoft.com/office/drawing/2014/main" id="{FB02313C-3582-45FD-8902-C88BC73C619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67" name="Text Box 20">
          <a:extLst>
            <a:ext uri="{FF2B5EF4-FFF2-40B4-BE49-F238E27FC236}">
              <a16:creationId xmlns:a16="http://schemas.microsoft.com/office/drawing/2014/main" id="{17C55876-4F9E-4CB7-84DA-05D4C49FC3B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68" name="Text Box 21">
          <a:extLst>
            <a:ext uri="{FF2B5EF4-FFF2-40B4-BE49-F238E27FC236}">
              <a16:creationId xmlns:a16="http://schemas.microsoft.com/office/drawing/2014/main" id="{E21EEB21-23F9-48C9-852A-4C6EFC95DC9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69" name="Text Box 22">
          <a:extLst>
            <a:ext uri="{FF2B5EF4-FFF2-40B4-BE49-F238E27FC236}">
              <a16:creationId xmlns:a16="http://schemas.microsoft.com/office/drawing/2014/main" id="{D2CE20EE-0B04-4C78-8EE9-A70FDCA1574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70" name="Text Box 23">
          <a:extLst>
            <a:ext uri="{FF2B5EF4-FFF2-40B4-BE49-F238E27FC236}">
              <a16:creationId xmlns:a16="http://schemas.microsoft.com/office/drawing/2014/main" id="{EF5FA83D-904D-4CAE-A8EE-178E9A8E81F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71" name="Text Box 24">
          <a:extLst>
            <a:ext uri="{FF2B5EF4-FFF2-40B4-BE49-F238E27FC236}">
              <a16:creationId xmlns:a16="http://schemas.microsoft.com/office/drawing/2014/main" id="{A7DED22C-5FA9-4E9A-A5DF-47C7C96D996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72" name="Text Box 25">
          <a:extLst>
            <a:ext uri="{FF2B5EF4-FFF2-40B4-BE49-F238E27FC236}">
              <a16:creationId xmlns:a16="http://schemas.microsoft.com/office/drawing/2014/main" id="{99EBE99B-6E48-4736-911D-09A4E99348B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73" name="Text Box 26">
          <a:extLst>
            <a:ext uri="{FF2B5EF4-FFF2-40B4-BE49-F238E27FC236}">
              <a16:creationId xmlns:a16="http://schemas.microsoft.com/office/drawing/2014/main" id="{E7F06325-36B2-487C-841B-E931D8949B7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74" name="Text Box 27">
          <a:extLst>
            <a:ext uri="{FF2B5EF4-FFF2-40B4-BE49-F238E27FC236}">
              <a16:creationId xmlns:a16="http://schemas.microsoft.com/office/drawing/2014/main" id="{2954E587-6884-4D15-A1DF-6E3B1623ABE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75" name="Text Box 28">
          <a:extLst>
            <a:ext uri="{FF2B5EF4-FFF2-40B4-BE49-F238E27FC236}">
              <a16:creationId xmlns:a16="http://schemas.microsoft.com/office/drawing/2014/main" id="{AE3D23E3-D6E4-4ECA-91F3-898DB9160FD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76" name="Text Box 29">
          <a:extLst>
            <a:ext uri="{FF2B5EF4-FFF2-40B4-BE49-F238E27FC236}">
              <a16:creationId xmlns:a16="http://schemas.microsoft.com/office/drawing/2014/main" id="{C264EA0E-56AA-47E0-B135-99FA9301263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77" name="Text Box 14">
          <a:extLst>
            <a:ext uri="{FF2B5EF4-FFF2-40B4-BE49-F238E27FC236}">
              <a16:creationId xmlns:a16="http://schemas.microsoft.com/office/drawing/2014/main" id="{D8765204-FD9A-45AD-8CB1-EA5105A6DA9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78" name="Text Box 15">
          <a:extLst>
            <a:ext uri="{FF2B5EF4-FFF2-40B4-BE49-F238E27FC236}">
              <a16:creationId xmlns:a16="http://schemas.microsoft.com/office/drawing/2014/main" id="{7658FD91-AF6F-4564-A019-88E204DEE97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79" name="Text Box 16">
          <a:extLst>
            <a:ext uri="{FF2B5EF4-FFF2-40B4-BE49-F238E27FC236}">
              <a16:creationId xmlns:a16="http://schemas.microsoft.com/office/drawing/2014/main" id="{A1AB4E44-9171-4CF4-8C20-747BACFE22C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80" name="Text Box 17">
          <a:extLst>
            <a:ext uri="{FF2B5EF4-FFF2-40B4-BE49-F238E27FC236}">
              <a16:creationId xmlns:a16="http://schemas.microsoft.com/office/drawing/2014/main" id="{473F9A21-B0E0-48A0-8443-946047E4C99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81" name="Text Box 18">
          <a:extLst>
            <a:ext uri="{FF2B5EF4-FFF2-40B4-BE49-F238E27FC236}">
              <a16:creationId xmlns:a16="http://schemas.microsoft.com/office/drawing/2014/main" id="{FF72D962-A84D-4295-B264-0147B434CD1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82" name="Text Box 19">
          <a:extLst>
            <a:ext uri="{FF2B5EF4-FFF2-40B4-BE49-F238E27FC236}">
              <a16:creationId xmlns:a16="http://schemas.microsoft.com/office/drawing/2014/main" id="{05AC3F95-FF76-4490-8242-46C236A65FD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83" name="Text Box 20">
          <a:extLst>
            <a:ext uri="{FF2B5EF4-FFF2-40B4-BE49-F238E27FC236}">
              <a16:creationId xmlns:a16="http://schemas.microsoft.com/office/drawing/2014/main" id="{A94743A2-69DA-4286-88A7-9E2D73B8578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84" name="Text Box 21">
          <a:extLst>
            <a:ext uri="{FF2B5EF4-FFF2-40B4-BE49-F238E27FC236}">
              <a16:creationId xmlns:a16="http://schemas.microsoft.com/office/drawing/2014/main" id="{8833D432-F140-4C1D-9E93-ED1BA81E080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85" name="Text Box 14">
          <a:extLst>
            <a:ext uri="{FF2B5EF4-FFF2-40B4-BE49-F238E27FC236}">
              <a16:creationId xmlns:a16="http://schemas.microsoft.com/office/drawing/2014/main" id="{F237CA25-266D-472A-AA80-CBBBFFD7426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86" name="Text Box 15">
          <a:extLst>
            <a:ext uri="{FF2B5EF4-FFF2-40B4-BE49-F238E27FC236}">
              <a16:creationId xmlns:a16="http://schemas.microsoft.com/office/drawing/2014/main" id="{AC30141C-9F23-4CD7-812F-98EEB3E71F1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87" name="Text Box 16">
          <a:extLst>
            <a:ext uri="{FF2B5EF4-FFF2-40B4-BE49-F238E27FC236}">
              <a16:creationId xmlns:a16="http://schemas.microsoft.com/office/drawing/2014/main" id="{BBF82517-257D-4869-9ECC-9541A6BBEBE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88" name="Text Box 17">
          <a:extLst>
            <a:ext uri="{FF2B5EF4-FFF2-40B4-BE49-F238E27FC236}">
              <a16:creationId xmlns:a16="http://schemas.microsoft.com/office/drawing/2014/main" id="{783EA491-6C49-431E-84A2-9B87FE2053B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89" name="Text Box 18">
          <a:extLst>
            <a:ext uri="{FF2B5EF4-FFF2-40B4-BE49-F238E27FC236}">
              <a16:creationId xmlns:a16="http://schemas.microsoft.com/office/drawing/2014/main" id="{A36FC023-0B5E-4AA2-BA0B-AD5F9600C6E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90" name="Text Box 19">
          <a:extLst>
            <a:ext uri="{FF2B5EF4-FFF2-40B4-BE49-F238E27FC236}">
              <a16:creationId xmlns:a16="http://schemas.microsoft.com/office/drawing/2014/main" id="{645A207B-EADB-4DC9-A0C9-6DDD0F80E10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91" name="Text Box 20">
          <a:extLst>
            <a:ext uri="{FF2B5EF4-FFF2-40B4-BE49-F238E27FC236}">
              <a16:creationId xmlns:a16="http://schemas.microsoft.com/office/drawing/2014/main" id="{C1F5B444-1604-47D8-853A-74136C148B3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92" name="Text Box 21">
          <a:extLst>
            <a:ext uri="{FF2B5EF4-FFF2-40B4-BE49-F238E27FC236}">
              <a16:creationId xmlns:a16="http://schemas.microsoft.com/office/drawing/2014/main" id="{6AAB0A4C-1529-48B4-8754-6DF6ABD447D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93" name="Text Box 22">
          <a:extLst>
            <a:ext uri="{FF2B5EF4-FFF2-40B4-BE49-F238E27FC236}">
              <a16:creationId xmlns:a16="http://schemas.microsoft.com/office/drawing/2014/main" id="{E000C0A1-6E7D-48E2-B797-16EF4D8774A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94" name="Text Box 23">
          <a:extLst>
            <a:ext uri="{FF2B5EF4-FFF2-40B4-BE49-F238E27FC236}">
              <a16:creationId xmlns:a16="http://schemas.microsoft.com/office/drawing/2014/main" id="{3B1D2779-0ECB-40E5-A39A-35D33352D29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95" name="Text Box 24">
          <a:extLst>
            <a:ext uri="{FF2B5EF4-FFF2-40B4-BE49-F238E27FC236}">
              <a16:creationId xmlns:a16="http://schemas.microsoft.com/office/drawing/2014/main" id="{4E9A9FD4-C25B-4798-B6B2-23028689DA9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96" name="Text Box 25">
          <a:extLst>
            <a:ext uri="{FF2B5EF4-FFF2-40B4-BE49-F238E27FC236}">
              <a16:creationId xmlns:a16="http://schemas.microsoft.com/office/drawing/2014/main" id="{038CEFC0-3624-4800-8184-AA16A6BABAB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97" name="Text Box 26">
          <a:extLst>
            <a:ext uri="{FF2B5EF4-FFF2-40B4-BE49-F238E27FC236}">
              <a16:creationId xmlns:a16="http://schemas.microsoft.com/office/drawing/2014/main" id="{3591E486-9013-4A6B-A70D-BBB4346D3A2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98" name="Text Box 27">
          <a:extLst>
            <a:ext uri="{FF2B5EF4-FFF2-40B4-BE49-F238E27FC236}">
              <a16:creationId xmlns:a16="http://schemas.microsoft.com/office/drawing/2014/main" id="{BFA8865F-AA92-40CA-AF43-AFAE9DA5B0F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199" name="Text Box 28">
          <a:extLst>
            <a:ext uri="{FF2B5EF4-FFF2-40B4-BE49-F238E27FC236}">
              <a16:creationId xmlns:a16="http://schemas.microsoft.com/office/drawing/2014/main" id="{842BDE4A-0CE0-49F5-9B73-20C5E8296EF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00" name="Text Box 29">
          <a:extLst>
            <a:ext uri="{FF2B5EF4-FFF2-40B4-BE49-F238E27FC236}">
              <a16:creationId xmlns:a16="http://schemas.microsoft.com/office/drawing/2014/main" id="{8A7F595E-E0A5-4C37-8C8B-E51E34CDF09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01" name="Text Box 14">
          <a:extLst>
            <a:ext uri="{FF2B5EF4-FFF2-40B4-BE49-F238E27FC236}">
              <a16:creationId xmlns:a16="http://schemas.microsoft.com/office/drawing/2014/main" id="{0D303C85-D35A-43FC-8288-CEAD31A1CB1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02" name="Text Box 15">
          <a:extLst>
            <a:ext uri="{FF2B5EF4-FFF2-40B4-BE49-F238E27FC236}">
              <a16:creationId xmlns:a16="http://schemas.microsoft.com/office/drawing/2014/main" id="{7D97A717-2AAC-481D-B52F-62BAD920B26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03" name="Text Box 16">
          <a:extLst>
            <a:ext uri="{FF2B5EF4-FFF2-40B4-BE49-F238E27FC236}">
              <a16:creationId xmlns:a16="http://schemas.microsoft.com/office/drawing/2014/main" id="{60914735-B687-42B8-8C61-6BB20B1835E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04" name="Text Box 17">
          <a:extLst>
            <a:ext uri="{FF2B5EF4-FFF2-40B4-BE49-F238E27FC236}">
              <a16:creationId xmlns:a16="http://schemas.microsoft.com/office/drawing/2014/main" id="{3657BA54-B792-496F-82D4-7ABE7721B18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05" name="Text Box 18">
          <a:extLst>
            <a:ext uri="{FF2B5EF4-FFF2-40B4-BE49-F238E27FC236}">
              <a16:creationId xmlns:a16="http://schemas.microsoft.com/office/drawing/2014/main" id="{8A6B9C53-62F4-4D47-9C0F-000EA65192E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06" name="Text Box 19">
          <a:extLst>
            <a:ext uri="{FF2B5EF4-FFF2-40B4-BE49-F238E27FC236}">
              <a16:creationId xmlns:a16="http://schemas.microsoft.com/office/drawing/2014/main" id="{4A082EF5-5474-4F11-9A9A-3E2FC329E91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07" name="Text Box 20">
          <a:extLst>
            <a:ext uri="{FF2B5EF4-FFF2-40B4-BE49-F238E27FC236}">
              <a16:creationId xmlns:a16="http://schemas.microsoft.com/office/drawing/2014/main" id="{AE97A9B0-5215-45BA-A552-C82E132E6D7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08" name="Text Box 21">
          <a:extLst>
            <a:ext uri="{FF2B5EF4-FFF2-40B4-BE49-F238E27FC236}">
              <a16:creationId xmlns:a16="http://schemas.microsoft.com/office/drawing/2014/main" id="{F7623FD4-80DB-4E1E-BE86-E55BADF2661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09" name="Text Box 14">
          <a:extLst>
            <a:ext uri="{FF2B5EF4-FFF2-40B4-BE49-F238E27FC236}">
              <a16:creationId xmlns:a16="http://schemas.microsoft.com/office/drawing/2014/main" id="{464C0315-0002-4164-A3F2-F8AE6070CD4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10" name="Text Box 15">
          <a:extLst>
            <a:ext uri="{FF2B5EF4-FFF2-40B4-BE49-F238E27FC236}">
              <a16:creationId xmlns:a16="http://schemas.microsoft.com/office/drawing/2014/main" id="{E0D70A0B-539E-4009-B402-51B15A847A4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11" name="Text Box 16">
          <a:extLst>
            <a:ext uri="{FF2B5EF4-FFF2-40B4-BE49-F238E27FC236}">
              <a16:creationId xmlns:a16="http://schemas.microsoft.com/office/drawing/2014/main" id="{D0967409-FE6A-4822-B218-A26F93F637B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12" name="Text Box 17">
          <a:extLst>
            <a:ext uri="{FF2B5EF4-FFF2-40B4-BE49-F238E27FC236}">
              <a16:creationId xmlns:a16="http://schemas.microsoft.com/office/drawing/2014/main" id="{25BBB828-CA6A-4160-86CD-0AE5ED2D511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13" name="Text Box 18">
          <a:extLst>
            <a:ext uri="{FF2B5EF4-FFF2-40B4-BE49-F238E27FC236}">
              <a16:creationId xmlns:a16="http://schemas.microsoft.com/office/drawing/2014/main" id="{6DD4C607-FDB3-4D3E-892D-B53FF821B8F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14" name="Text Box 19">
          <a:extLst>
            <a:ext uri="{FF2B5EF4-FFF2-40B4-BE49-F238E27FC236}">
              <a16:creationId xmlns:a16="http://schemas.microsoft.com/office/drawing/2014/main" id="{C422D89A-3B66-41A2-AAD2-3EC7F10A7E4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15" name="Text Box 20">
          <a:extLst>
            <a:ext uri="{FF2B5EF4-FFF2-40B4-BE49-F238E27FC236}">
              <a16:creationId xmlns:a16="http://schemas.microsoft.com/office/drawing/2014/main" id="{01B6EDDA-C2F2-4663-8549-9D84616276B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16" name="Text Box 21">
          <a:extLst>
            <a:ext uri="{FF2B5EF4-FFF2-40B4-BE49-F238E27FC236}">
              <a16:creationId xmlns:a16="http://schemas.microsoft.com/office/drawing/2014/main" id="{E69E95F1-EB76-4B44-AE1B-37A8C410E28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17" name="Text Box 22">
          <a:extLst>
            <a:ext uri="{FF2B5EF4-FFF2-40B4-BE49-F238E27FC236}">
              <a16:creationId xmlns:a16="http://schemas.microsoft.com/office/drawing/2014/main" id="{71A4B80A-48AA-409E-871D-E3595816B90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18" name="Text Box 23">
          <a:extLst>
            <a:ext uri="{FF2B5EF4-FFF2-40B4-BE49-F238E27FC236}">
              <a16:creationId xmlns:a16="http://schemas.microsoft.com/office/drawing/2014/main" id="{698629FA-08E8-4A20-AD08-E64018F2C76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19" name="Text Box 24">
          <a:extLst>
            <a:ext uri="{FF2B5EF4-FFF2-40B4-BE49-F238E27FC236}">
              <a16:creationId xmlns:a16="http://schemas.microsoft.com/office/drawing/2014/main" id="{4FDD4F70-4171-432B-BC3B-82E168398A7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20" name="Text Box 25">
          <a:extLst>
            <a:ext uri="{FF2B5EF4-FFF2-40B4-BE49-F238E27FC236}">
              <a16:creationId xmlns:a16="http://schemas.microsoft.com/office/drawing/2014/main" id="{69FE192D-A175-429D-BEC0-5CB8CF52138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21" name="Text Box 26">
          <a:extLst>
            <a:ext uri="{FF2B5EF4-FFF2-40B4-BE49-F238E27FC236}">
              <a16:creationId xmlns:a16="http://schemas.microsoft.com/office/drawing/2014/main" id="{C8749EFB-DB68-4D4B-8214-E389679837D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22" name="Text Box 27">
          <a:extLst>
            <a:ext uri="{FF2B5EF4-FFF2-40B4-BE49-F238E27FC236}">
              <a16:creationId xmlns:a16="http://schemas.microsoft.com/office/drawing/2014/main" id="{E3D57DC8-7F25-43EC-B50C-5158C578CF1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23" name="Text Box 28">
          <a:extLst>
            <a:ext uri="{FF2B5EF4-FFF2-40B4-BE49-F238E27FC236}">
              <a16:creationId xmlns:a16="http://schemas.microsoft.com/office/drawing/2014/main" id="{B93776A2-760D-4E71-95E0-1FE6656EAB9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24" name="Text Box 29">
          <a:extLst>
            <a:ext uri="{FF2B5EF4-FFF2-40B4-BE49-F238E27FC236}">
              <a16:creationId xmlns:a16="http://schemas.microsoft.com/office/drawing/2014/main" id="{D28AEA1E-23C8-4D71-BBDF-3DED3C38D0C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25" name="Text Box 14">
          <a:extLst>
            <a:ext uri="{FF2B5EF4-FFF2-40B4-BE49-F238E27FC236}">
              <a16:creationId xmlns:a16="http://schemas.microsoft.com/office/drawing/2014/main" id="{98F5D622-E9BA-4AEF-BCFD-DFA49A1BF7C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26" name="Text Box 15">
          <a:extLst>
            <a:ext uri="{FF2B5EF4-FFF2-40B4-BE49-F238E27FC236}">
              <a16:creationId xmlns:a16="http://schemas.microsoft.com/office/drawing/2014/main" id="{3731D18C-0A28-486A-906B-BCB2FAC696C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27" name="Text Box 16">
          <a:extLst>
            <a:ext uri="{FF2B5EF4-FFF2-40B4-BE49-F238E27FC236}">
              <a16:creationId xmlns:a16="http://schemas.microsoft.com/office/drawing/2014/main" id="{280EC580-06F9-4021-A56E-CDCABEF2D40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28" name="Text Box 17">
          <a:extLst>
            <a:ext uri="{FF2B5EF4-FFF2-40B4-BE49-F238E27FC236}">
              <a16:creationId xmlns:a16="http://schemas.microsoft.com/office/drawing/2014/main" id="{A0E37346-A390-4CAF-8AD5-689955D012D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29" name="Text Box 18">
          <a:extLst>
            <a:ext uri="{FF2B5EF4-FFF2-40B4-BE49-F238E27FC236}">
              <a16:creationId xmlns:a16="http://schemas.microsoft.com/office/drawing/2014/main" id="{DC332594-20DC-4E93-8258-F8B901366CD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30" name="Text Box 19">
          <a:extLst>
            <a:ext uri="{FF2B5EF4-FFF2-40B4-BE49-F238E27FC236}">
              <a16:creationId xmlns:a16="http://schemas.microsoft.com/office/drawing/2014/main" id="{678B33AE-0D19-41C2-B882-810720AA980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31" name="Text Box 20">
          <a:extLst>
            <a:ext uri="{FF2B5EF4-FFF2-40B4-BE49-F238E27FC236}">
              <a16:creationId xmlns:a16="http://schemas.microsoft.com/office/drawing/2014/main" id="{BB5A77FC-A625-463D-931F-121BADCC307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32" name="Text Box 21">
          <a:extLst>
            <a:ext uri="{FF2B5EF4-FFF2-40B4-BE49-F238E27FC236}">
              <a16:creationId xmlns:a16="http://schemas.microsoft.com/office/drawing/2014/main" id="{B8388BD8-9911-471F-B0E6-30E047FB43E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33" name="Text Box 14">
          <a:extLst>
            <a:ext uri="{FF2B5EF4-FFF2-40B4-BE49-F238E27FC236}">
              <a16:creationId xmlns:a16="http://schemas.microsoft.com/office/drawing/2014/main" id="{53928DA7-EAA8-4812-A405-8DDEFD7B96D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34" name="Text Box 15">
          <a:extLst>
            <a:ext uri="{FF2B5EF4-FFF2-40B4-BE49-F238E27FC236}">
              <a16:creationId xmlns:a16="http://schemas.microsoft.com/office/drawing/2014/main" id="{20FA227B-794D-47E5-B978-AC802AD2B8E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35" name="Text Box 16">
          <a:extLst>
            <a:ext uri="{FF2B5EF4-FFF2-40B4-BE49-F238E27FC236}">
              <a16:creationId xmlns:a16="http://schemas.microsoft.com/office/drawing/2014/main" id="{08AA7B2C-44BE-464D-B6EA-F6F0B127A68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36" name="Text Box 17">
          <a:extLst>
            <a:ext uri="{FF2B5EF4-FFF2-40B4-BE49-F238E27FC236}">
              <a16:creationId xmlns:a16="http://schemas.microsoft.com/office/drawing/2014/main" id="{4449EBC1-75F0-41BE-831F-FF7C558DA25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37" name="Text Box 18">
          <a:extLst>
            <a:ext uri="{FF2B5EF4-FFF2-40B4-BE49-F238E27FC236}">
              <a16:creationId xmlns:a16="http://schemas.microsoft.com/office/drawing/2014/main" id="{B529C5D5-70FA-4CE3-900D-E09B126DCE2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38" name="Text Box 19">
          <a:extLst>
            <a:ext uri="{FF2B5EF4-FFF2-40B4-BE49-F238E27FC236}">
              <a16:creationId xmlns:a16="http://schemas.microsoft.com/office/drawing/2014/main" id="{1EFB2491-7CEE-46D7-BE26-A7C9BB4D583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39" name="Text Box 20">
          <a:extLst>
            <a:ext uri="{FF2B5EF4-FFF2-40B4-BE49-F238E27FC236}">
              <a16:creationId xmlns:a16="http://schemas.microsoft.com/office/drawing/2014/main" id="{F656683A-F48D-427B-93F9-5D47E1A0884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40" name="Text Box 21">
          <a:extLst>
            <a:ext uri="{FF2B5EF4-FFF2-40B4-BE49-F238E27FC236}">
              <a16:creationId xmlns:a16="http://schemas.microsoft.com/office/drawing/2014/main" id="{D84B1180-5971-42B4-B6E2-32DFDDC3A29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41" name="Text Box 22">
          <a:extLst>
            <a:ext uri="{FF2B5EF4-FFF2-40B4-BE49-F238E27FC236}">
              <a16:creationId xmlns:a16="http://schemas.microsoft.com/office/drawing/2014/main" id="{841F2C60-4DCB-44A1-B211-A7B8F2E05E8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42" name="Text Box 23">
          <a:extLst>
            <a:ext uri="{FF2B5EF4-FFF2-40B4-BE49-F238E27FC236}">
              <a16:creationId xmlns:a16="http://schemas.microsoft.com/office/drawing/2014/main" id="{0FAA1A99-F502-4CB1-A663-5CEA8CA4647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43" name="Text Box 24">
          <a:extLst>
            <a:ext uri="{FF2B5EF4-FFF2-40B4-BE49-F238E27FC236}">
              <a16:creationId xmlns:a16="http://schemas.microsoft.com/office/drawing/2014/main" id="{225782E1-5D68-42C3-840C-3739734CEDE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44" name="Text Box 25">
          <a:extLst>
            <a:ext uri="{FF2B5EF4-FFF2-40B4-BE49-F238E27FC236}">
              <a16:creationId xmlns:a16="http://schemas.microsoft.com/office/drawing/2014/main" id="{1D29F7F0-32CF-4A10-8F82-94DD2BED8DB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45" name="Text Box 26">
          <a:extLst>
            <a:ext uri="{FF2B5EF4-FFF2-40B4-BE49-F238E27FC236}">
              <a16:creationId xmlns:a16="http://schemas.microsoft.com/office/drawing/2014/main" id="{AD5B4A95-D1EB-4335-9E83-7C2CF4A7F08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46" name="Text Box 27">
          <a:extLst>
            <a:ext uri="{FF2B5EF4-FFF2-40B4-BE49-F238E27FC236}">
              <a16:creationId xmlns:a16="http://schemas.microsoft.com/office/drawing/2014/main" id="{C31F6208-0989-4BB6-A751-B0C7B869568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47" name="Text Box 28">
          <a:extLst>
            <a:ext uri="{FF2B5EF4-FFF2-40B4-BE49-F238E27FC236}">
              <a16:creationId xmlns:a16="http://schemas.microsoft.com/office/drawing/2014/main" id="{1C897A47-20B6-470D-9C70-6EB17F14F62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48" name="Text Box 29">
          <a:extLst>
            <a:ext uri="{FF2B5EF4-FFF2-40B4-BE49-F238E27FC236}">
              <a16:creationId xmlns:a16="http://schemas.microsoft.com/office/drawing/2014/main" id="{31367020-DAD8-48E5-B514-D6CF4C088FA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49" name="Text Box 14">
          <a:extLst>
            <a:ext uri="{FF2B5EF4-FFF2-40B4-BE49-F238E27FC236}">
              <a16:creationId xmlns:a16="http://schemas.microsoft.com/office/drawing/2014/main" id="{854073E6-0619-4A27-9D8F-2BDADAB3231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50" name="Text Box 15">
          <a:extLst>
            <a:ext uri="{FF2B5EF4-FFF2-40B4-BE49-F238E27FC236}">
              <a16:creationId xmlns:a16="http://schemas.microsoft.com/office/drawing/2014/main" id="{2BF12F9F-57E7-46B0-A816-F6A9B718F07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51" name="Text Box 16">
          <a:extLst>
            <a:ext uri="{FF2B5EF4-FFF2-40B4-BE49-F238E27FC236}">
              <a16:creationId xmlns:a16="http://schemas.microsoft.com/office/drawing/2014/main" id="{168C1C98-468A-4A01-AC61-2C133EA4AD6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52" name="Text Box 17">
          <a:extLst>
            <a:ext uri="{FF2B5EF4-FFF2-40B4-BE49-F238E27FC236}">
              <a16:creationId xmlns:a16="http://schemas.microsoft.com/office/drawing/2014/main" id="{7601ABF8-44D4-4F60-8D79-47893EDE451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53" name="Text Box 18">
          <a:extLst>
            <a:ext uri="{FF2B5EF4-FFF2-40B4-BE49-F238E27FC236}">
              <a16:creationId xmlns:a16="http://schemas.microsoft.com/office/drawing/2014/main" id="{F9742738-B852-4A30-80F0-E900FFB33FB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54" name="Text Box 19">
          <a:extLst>
            <a:ext uri="{FF2B5EF4-FFF2-40B4-BE49-F238E27FC236}">
              <a16:creationId xmlns:a16="http://schemas.microsoft.com/office/drawing/2014/main" id="{5302316C-5E28-4366-8039-05DD31B4DCB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55" name="Text Box 20">
          <a:extLst>
            <a:ext uri="{FF2B5EF4-FFF2-40B4-BE49-F238E27FC236}">
              <a16:creationId xmlns:a16="http://schemas.microsoft.com/office/drawing/2014/main" id="{A70A8CE2-F007-4454-8D5A-95B2E238DF5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56" name="Text Box 21">
          <a:extLst>
            <a:ext uri="{FF2B5EF4-FFF2-40B4-BE49-F238E27FC236}">
              <a16:creationId xmlns:a16="http://schemas.microsoft.com/office/drawing/2014/main" id="{4A0C786E-A445-4F62-99FC-9F2FC985E72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57" name="Text Box 14">
          <a:extLst>
            <a:ext uri="{FF2B5EF4-FFF2-40B4-BE49-F238E27FC236}">
              <a16:creationId xmlns:a16="http://schemas.microsoft.com/office/drawing/2014/main" id="{F0219B80-8B02-4D4E-B9AC-51CB4BE9BB2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58" name="Text Box 15">
          <a:extLst>
            <a:ext uri="{FF2B5EF4-FFF2-40B4-BE49-F238E27FC236}">
              <a16:creationId xmlns:a16="http://schemas.microsoft.com/office/drawing/2014/main" id="{20B1554D-639A-4301-8A01-76BEBB0E945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59" name="Text Box 16">
          <a:extLst>
            <a:ext uri="{FF2B5EF4-FFF2-40B4-BE49-F238E27FC236}">
              <a16:creationId xmlns:a16="http://schemas.microsoft.com/office/drawing/2014/main" id="{129E3406-791A-4266-B857-D1F31218BAB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60" name="Text Box 17">
          <a:extLst>
            <a:ext uri="{FF2B5EF4-FFF2-40B4-BE49-F238E27FC236}">
              <a16:creationId xmlns:a16="http://schemas.microsoft.com/office/drawing/2014/main" id="{F27B23EB-095F-4708-9065-F858EADBFD6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61" name="Text Box 18">
          <a:extLst>
            <a:ext uri="{FF2B5EF4-FFF2-40B4-BE49-F238E27FC236}">
              <a16:creationId xmlns:a16="http://schemas.microsoft.com/office/drawing/2014/main" id="{925EE66F-43D4-4F58-944A-2E6D757F649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62" name="Text Box 19">
          <a:extLst>
            <a:ext uri="{FF2B5EF4-FFF2-40B4-BE49-F238E27FC236}">
              <a16:creationId xmlns:a16="http://schemas.microsoft.com/office/drawing/2014/main" id="{2988A434-DE06-4E04-9E3D-C8C51C81C7E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63" name="Text Box 20">
          <a:extLst>
            <a:ext uri="{FF2B5EF4-FFF2-40B4-BE49-F238E27FC236}">
              <a16:creationId xmlns:a16="http://schemas.microsoft.com/office/drawing/2014/main" id="{BA0F321F-B7E8-46EC-871B-5E0F472B832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64" name="Text Box 21">
          <a:extLst>
            <a:ext uri="{FF2B5EF4-FFF2-40B4-BE49-F238E27FC236}">
              <a16:creationId xmlns:a16="http://schemas.microsoft.com/office/drawing/2014/main" id="{9B8B7750-3DD9-43C9-AC50-2AE9FD81DF4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44062"/>
    <xdr:sp macro="" textlink="">
      <xdr:nvSpPr>
        <xdr:cNvPr id="5265" name="TextBox 3">
          <a:extLst>
            <a:ext uri="{FF2B5EF4-FFF2-40B4-BE49-F238E27FC236}">
              <a16:creationId xmlns:a16="http://schemas.microsoft.com/office/drawing/2014/main" id="{220387DE-AB28-47E6-B686-D0FCFF81CAF4}"/>
            </a:ext>
          </a:extLst>
        </xdr:cNvPr>
        <xdr:cNvSpPr txBox="1">
          <a:spLocks noChangeArrowheads="1"/>
        </xdr:cNvSpPr>
      </xdr:nvSpPr>
      <xdr:spPr bwMode="auto">
        <a:xfrm>
          <a:off x="2333625" y="31318200"/>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34537"/>
    <xdr:sp macro="" textlink="">
      <xdr:nvSpPr>
        <xdr:cNvPr id="5266" name="TextBox 3">
          <a:extLst>
            <a:ext uri="{FF2B5EF4-FFF2-40B4-BE49-F238E27FC236}">
              <a16:creationId xmlns:a16="http://schemas.microsoft.com/office/drawing/2014/main" id="{586532AF-C22D-4C50-B75F-0871A36501E7}"/>
            </a:ext>
          </a:extLst>
        </xdr:cNvPr>
        <xdr:cNvSpPr txBox="1">
          <a:spLocks noChangeArrowheads="1"/>
        </xdr:cNvSpPr>
      </xdr:nvSpPr>
      <xdr:spPr bwMode="auto">
        <a:xfrm>
          <a:off x="2333625" y="31318200"/>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920262"/>
    <xdr:sp macro="" textlink="">
      <xdr:nvSpPr>
        <xdr:cNvPr id="5267" name="TextBox 3">
          <a:extLst>
            <a:ext uri="{FF2B5EF4-FFF2-40B4-BE49-F238E27FC236}">
              <a16:creationId xmlns:a16="http://schemas.microsoft.com/office/drawing/2014/main" id="{710FED55-626F-4E6A-9DEF-8CCBAC2773EC}"/>
            </a:ext>
          </a:extLst>
        </xdr:cNvPr>
        <xdr:cNvSpPr txBox="1">
          <a:spLocks noChangeArrowheads="1"/>
        </xdr:cNvSpPr>
      </xdr:nvSpPr>
      <xdr:spPr bwMode="auto">
        <a:xfrm>
          <a:off x="2333625" y="31318200"/>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901212"/>
    <xdr:sp macro="" textlink="">
      <xdr:nvSpPr>
        <xdr:cNvPr id="5268" name="TextBox 3">
          <a:extLst>
            <a:ext uri="{FF2B5EF4-FFF2-40B4-BE49-F238E27FC236}">
              <a16:creationId xmlns:a16="http://schemas.microsoft.com/office/drawing/2014/main" id="{CF8A0C09-4FD2-4095-84C4-73797C4DA7B3}"/>
            </a:ext>
          </a:extLst>
        </xdr:cNvPr>
        <xdr:cNvSpPr txBox="1">
          <a:spLocks noChangeArrowheads="1"/>
        </xdr:cNvSpPr>
      </xdr:nvSpPr>
      <xdr:spPr bwMode="auto">
        <a:xfrm>
          <a:off x="2333625" y="31318200"/>
          <a:ext cx="0" cy="901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91687"/>
    <xdr:sp macro="" textlink="">
      <xdr:nvSpPr>
        <xdr:cNvPr id="5269" name="TextBox 3">
          <a:extLst>
            <a:ext uri="{FF2B5EF4-FFF2-40B4-BE49-F238E27FC236}">
              <a16:creationId xmlns:a16="http://schemas.microsoft.com/office/drawing/2014/main" id="{3CA2E07A-0194-42C2-9A62-A009983A69AA}"/>
            </a:ext>
          </a:extLst>
        </xdr:cNvPr>
        <xdr:cNvSpPr txBox="1">
          <a:spLocks noChangeArrowheads="1"/>
        </xdr:cNvSpPr>
      </xdr:nvSpPr>
      <xdr:spPr bwMode="auto">
        <a:xfrm>
          <a:off x="2333625" y="31318200"/>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34537"/>
    <xdr:sp macro="" textlink="">
      <xdr:nvSpPr>
        <xdr:cNvPr id="5270" name="TextBox 3">
          <a:extLst>
            <a:ext uri="{FF2B5EF4-FFF2-40B4-BE49-F238E27FC236}">
              <a16:creationId xmlns:a16="http://schemas.microsoft.com/office/drawing/2014/main" id="{0E01F88A-50D5-45F2-9D79-C5754D590D2E}"/>
            </a:ext>
          </a:extLst>
        </xdr:cNvPr>
        <xdr:cNvSpPr txBox="1">
          <a:spLocks noChangeArrowheads="1"/>
        </xdr:cNvSpPr>
      </xdr:nvSpPr>
      <xdr:spPr bwMode="auto">
        <a:xfrm>
          <a:off x="2333625" y="31318200"/>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34537"/>
    <xdr:sp macro="" textlink="">
      <xdr:nvSpPr>
        <xdr:cNvPr id="5271" name="TextBox 3">
          <a:extLst>
            <a:ext uri="{FF2B5EF4-FFF2-40B4-BE49-F238E27FC236}">
              <a16:creationId xmlns:a16="http://schemas.microsoft.com/office/drawing/2014/main" id="{9FB8B48D-6B6B-4D3F-BA64-93A6E75C8D41}"/>
            </a:ext>
          </a:extLst>
        </xdr:cNvPr>
        <xdr:cNvSpPr txBox="1">
          <a:spLocks noChangeArrowheads="1"/>
        </xdr:cNvSpPr>
      </xdr:nvSpPr>
      <xdr:spPr bwMode="auto">
        <a:xfrm>
          <a:off x="2333625" y="31318200"/>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63112"/>
    <xdr:sp macro="" textlink="">
      <xdr:nvSpPr>
        <xdr:cNvPr id="5272" name="TextBox 3">
          <a:extLst>
            <a:ext uri="{FF2B5EF4-FFF2-40B4-BE49-F238E27FC236}">
              <a16:creationId xmlns:a16="http://schemas.microsoft.com/office/drawing/2014/main" id="{52E601C6-97E0-4EC4-8560-BF62465EEF20}"/>
            </a:ext>
          </a:extLst>
        </xdr:cNvPr>
        <xdr:cNvSpPr txBox="1">
          <a:spLocks noChangeArrowheads="1"/>
        </xdr:cNvSpPr>
      </xdr:nvSpPr>
      <xdr:spPr bwMode="auto">
        <a:xfrm>
          <a:off x="2333625" y="31318200"/>
          <a:ext cx="0" cy="863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44062"/>
    <xdr:sp macro="" textlink="">
      <xdr:nvSpPr>
        <xdr:cNvPr id="5273" name="TextBox 3">
          <a:extLst>
            <a:ext uri="{FF2B5EF4-FFF2-40B4-BE49-F238E27FC236}">
              <a16:creationId xmlns:a16="http://schemas.microsoft.com/office/drawing/2014/main" id="{15682FF7-CFA6-439B-B833-725811E10BCA}"/>
            </a:ext>
          </a:extLst>
        </xdr:cNvPr>
        <xdr:cNvSpPr txBox="1">
          <a:spLocks noChangeArrowheads="1"/>
        </xdr:cNvSpPr>
      </xdr:nvSpPr>
      <xdr:spPr bwMode="auto">
        <a:xfrm>
          <a:off x="2333625" y="31318200"/>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34537"/>
    <xdr:sp macro="" textlink="">
      <xdr:nvSpPr>
        <xdr:cNvPr id="5274" name="TextBox 3">
          <a:extLst>
            <a:ext uri="{FF2B5EF4-FFF2-40B4-BE49-F238E27FC236}">
              <a16:creationId xmlns:a16="http://schemas.microsoft.com/office/drawing/2014/main" id="{CB92CB22-EA0D-48C8-B37B-8B02B048738F}"/>
            </a:ext>
          </a:extLst>
        </xdr:cNvPr>
        <xdr:cNvSpPr txBox="1">
          <a:spLocks noChangeArrowheads="1"/>
        </xdr:cNvSpPr>
      </xdr:nvSpPr>
      <xdr:spPr bwMode="auto">
        <a:xfrm>
          <a:off x="2333625" y="31318200"/>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920262"/>
    <xdr:sp macro="" textlink="">
      <xdr:nvSpPr>
        <xdr:cNvPr id="5275" name="TextBox 3">
          <a:extLst>
            <a:ext uri="{FF2B5EF4-FFF2-40B4-BE49-F238E27FC236}">
              <a16:creationId xmlns:a16="http://schemas.microsoft.com/office/drawing/2014/main" id="{EC613D64-397C-46CB-B016-2C6834C6117E}"/>
            </a:ext>
          </a:extLst>
        </xdr:cNvPr>
        <xdr:cNvSpPr txBox="1">
          <a:spLocks noChangeArrowheads="1"/>
        </xdr:cNvSpPr>
      </xdr:nvSpPr>
      <xdr:spPr bwMode="auto">
        <a:xfrm>
          <a:off x="2333625" y="31318200"/>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34537"/>
    <xdr:sp macro="" textlink="">
      <xdr:nvSpPr>
        <xdr:cNvPr id="5276" name="TextBox 3">
          <a:extLst>
            <a:ext uri="{FF2B5EF4-FFF2-40B4-BE49-F238E27FC236}">
              <a16:creationId xmlns:a16="http://schemas.microsoft.com/office/drawing/2014/main" id="{2D565922-AADC-460A-9A56-7960CBD8C842}"/>
            </a:ext>
          </a:extLst>
        </xdr:cNvPr>
        <xdr:cNvSpPr txBox="1">
          <a:spLocks noChangeArrowheads="1"/>
        </xdr:cNvSpPr>
      </xdr:nvSpPr>
      <xdr:spPr bwMode="auto">
        <a:xfrm>
          <a:off x="2333625" y="31318200"/>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920262"/>
    <xdr:sp macro="" textlink="">
      <xdr:nvSpPr>
        <xdr:cNvPr id="5277" name="TextBox 3">
          <a:extLst>
            <a:ext uri="{FF2B5EF4-FFF2-40B4-BE49-F238E27FC236}">
              <a16:creationId xmlns:a16="http://schemas.microsoft.com/office/drawing/2014/main" id="{44D6D5D7-70E8-4716-BEC6-31CA917CA12E}"/>
            </a:ext>
          </a:extLst>
        </xdr:cNvPr>
        <xdr:cNvSpPr txBox="1">
          <a:spLocks noChangeArrowheads="1"/>
        </xdr:cNvSpPr>
      </xdr:nvSpPr>
      <xdr:spPr bwMode="auto">
        <a:xfrm>
          <a:off x="2333625" y="31318200"/>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34537"/>
    <xdr:sp macro="" textlink="">
      <xdr:nvSpPr>
        <xdr:cNvPr id="5278" name="TextBox 3">
          <a:extLst>
            <a:ext uri="{FF2B5EF4-FFF2-40B4-BE49-F238E27FC236}">
              <a16:creationId xmlns:a16="http://schemas.microsoft.com/office/drawing/2014/main" id="{F2F6DDAE-BE5E-4003-B343-6B1BA0B9AFC7}"/>
            </a:ext>
          </a:extLst>
        </xdr:cNvPr>
        <xdr:cNvSpPr txBox="1">
          <a:spLocks noChangeArrowheads="1"/>
        </xdr:cNvSpPr>
      </xdr:nvSpPr>
      <xdr:spPr bwMode="auto">
        <a:xfrm>
          <a:off x="2333625" y="31318200"/>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910737"/>
    <xdr:sp macro="" textlink="">
      <xdr:nvSpPr>
        <xdr:cNvPr id="5279" name="TextBox 3">
          <a:extLst>
            <a:ext uri="{FF2B5EF4-FFF2-40B4-BE49-F238E27FC236}">
              <a16:creationId xmlns:a16="http://schemas.microsoft.com/office/drawing/2014/main" id="{29F75991-76A7-4DCA-9AB5-3809AE99C956}"/>
            </a:ext>
          </a:extLst>
        </xdr:cNvPr>
        <xdr:cNvSpPr txBox="1">
          <a:spLocks noChangeArrowheads="1"/>
        </xdr:cNvSpPr>
      </xdr:nvSpPr>
      <xdr:spPr bwMode="auto">
        <a:xfrm>
          <a:off x="2333625" y="31318200"/>
          <a:ext cx="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91687"/>
    <xdr:sp macro="" textlink="">
      <xdr:nvSpPr>
        <xdr:cNvPr id="5280" name="TextBox 3">
          <a:extLst>
            <a:ext uri="{FF2B5EF4-FFF2-40B4-BE49-F238E27FC236}">
              <a16:creationId xmlns:a16="http://schemas.microsoft.com/office/drawing/2014/main" id="{A2F677AD-37EF-4FC7-B5BD-C23AD601D8E9}"/>
            </a:ext>
          </a:extLst>
        </xdr:cNvPr>
        <xdr:cNvSpPr txBox="1">
          <a:spLocks noChangeArrowheads="1"/>
        </xdr:cNvSpPr>
      </xdr:nvSpPr>
      <xdr:spPr bwMode="auto">
        <a:xfrm>
          <a:off x="2333625" y="31318200"/>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35</xdr:row>
      <xdr:rowOff>0</xdr:rowOff>
    </xdr:from>
    <xdr:ext cx="0" cy="882162"/>
    <xdr:sp macro="" textlink="">
      <xdr:nvSpPr>
        <xdr:cNvPr id="5281" name="TextBox 3">
          <a:extLst>
            <a:ext uri="{FF2B5EF4-FFF2-40B4-BE49-F238E27FC236}">
              <a16:creationId xmlns:a16="http://schemas.microsoft.com/office/drawing/2014/main" id="{12F9CE05-76B4-4C05-A877-EB88959CE361}"/>
            </a:ext>
          </a:extLst>
        </xdr:cNvPr>
        <xdr:cNvSpPr txBox="1">
          <a:spLocks noChangeArrowheads="1"/>
        </xdr:cNvSpPr>
      </xdr:nvSpPr>
      <xdr:spPr bwMode="auto">
        <a:xfrm>
          <a:off x="2333625" y="31318200"/>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82" name="Text Box 22">
          <a:extLst>
            <a:ext uri="{FF2B5EF4-FFF2-40B4-BE49-F238E27FC236}">
              <a16:creationId xmlns:a16="http://schemas.microsoft.com/office/drawing/2014/main" id="{721F4AB4-1CAD-462F-9392-30734DC6517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83" name="Text Box 23">
          <a:extLst>
            <a:ext uri="{FF2B5EF4-FFF2-40B4-BE49-F238E27FC236}">
              <a16:creationId xmlns:a16="http://schemas.microsoft.com/office/drawing/2014/main" id="{E371B192-CAC9-4478-A1BD-016FA250120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84" name="Text Box 24">
          <a:extLst>
            <a:ext uri="{FF2B5EF4-FFF2-40B4-BE49-F238E27FC236}">
              <a16:creationId xmlns:a16="http://schemas.microsoft.com/office/drawing/2014/main" id="{8AAA00B2-EEC8-4F31-A0FC-E2C6FBCD15D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85" name="Text Box 25">
          <a:extLst>
            <a:ext uri="{FF2B5EF4-FFF2-40B4-BE49-F238E27FC236}">
              <a16:creationId xmlns:a16="http://schemas.microsoft.com/office/drawing/2014/main" id="{95F90B09-A9A0-4BAC-9A66-AB79038BFBB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86" name="Text Box 26">
          <a:extLst>
            <a:ext uri="{FF2B5EF4-FFF2-40B4-BE49-F238E27FC236}">
              <a16:creationId xmlns:a16="http://schemas.microsoft.com/office/drawing/2014/main" id="{A428ABC9-57B0-40C4-8648-E4DD485B776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87" name="Text Box 27">
          <a:extLst>
            <a:ext uri="{FF2B5EF4-FFF2-40B4-BE49-F238E27FC236}">
              <a16:creationId xmlns:a16="http://schemas.microsoft.com/office/drawing/2014/main" id="{217C510E-C400-42BE-B939-06ABEF44774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88" name="Text Box 28">
          <a:extLst>
            <a:ext uri="{FF2B5EF4-FFF2-40B4-BE49-F238E27FC236}">
              <a16:creationId xmlns:a16="http://schemas.microsoft.com/office/drawing/2014/main" id="{CA2776BF-66A4-4D38-854A-40C2EE0A544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89" name="Text Box 29">
          <a:extLst>
            <a:ext uri="{FF2B5EF4-FFF2-40B4-BE49-F238E27FC236}">
              <a16:creationId xmlns:a16="http://schemas.microsoft.com/office/drawing/2014/main" id="{4C1B78A4-1EC2-4C8C-A9FB-C3E85C36615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90" name="Text Box 14">
          <a:extLst>
            <a:ext uri="{FF2B5EF4-FFF2-40B4-BE49-F238E27FC236}">
              <a16:creationId xmlns:a16="http://schemas.microsoft.com/office/drawing/2014/main" id="{A582A9BF-9268-4BC1-ABD4-87BA8B3FE1C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91" name="Text Box 15">
          <a:extLst>
            <a:ext uri="{FF2B5EF4-FFF2-40B4-BE49-F238E27FC236}">
              <a16:creationId xmlns:a16="http://schemas.microsoft.com/office/drawing/2014/main" id="{30888C48-8ED8-4228-BB37-2A9213E554C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92" name="Text Box 16">
          <a:extLst>
            <a:ext uri="{FF2B5EF4-FFF2-40B4-BE49-F238E27FC236}">
              <a16:creationId xmlns:a16="http://schemas.microsoft.com/office/drawing/2014/main" id="{E10764AD-EDF0-4591-B8AC-26505161E15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93" name="Text Box 17">
          <a:extLst>
            <a:ext uri="{FF2B5EF4-FFF2-40B4-BE49-F238E27FC236}">
              <a16:creationId xmlns:a16="http://schemas.microsoft.com/office/drawing/2014/main" id="{25E226D7-57DD-4135-AF66-468A4891DFC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94" name="Text Box 18">
          <a:extLst>
            <a:ext uri="{FF2B5EF4-FFF2-40B4-BE49-F238E27FC236}">
              <a16:creationId xmlns:a16="http://schemas.microsoft.com/office/drawing/2014/main" id="{89604A67-0863-4DDE-AE5F-C1FF4950DCA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95" name="Text Box 19">
          <a:extLst>
            <a:ext uri="{FF2B5EF4-FFF2-40B4-BE49-F238E27FC236}">
              <a16:creationId xmlns:a16="http://schemas.microsoft.com/office/drawing/2014/main" id="{8DFED4C3-8B93-4B04-8EC6-6D0F3277713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96" name="Text Box 20">
          <a:extLst>
            <a:ext uri="{FF2B5EF4-FFF2-40B4-BE49-F238E27FC236}">
              <a16:creationId xmlns:a16="http://schemas.microsoft.com/office/drawing/2014/main" id="{D44571D8-42B5-43BF-AEDF-8B4EF889847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97" name="Text Box 21">
          <a:extLst>
            <a:ext uri="{FF2B5EF4-FFF2-40B4-BE49-F238E27FC236}">
              <a16:creationId xmlns:a16="http://schemas.microsoft.com/office/drawing/2014/main" id="{06FC982F-E47C-426A-95F6-98C423E9A7E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98" name="Text Box 14">
          <a:extLst>
            <a:ext uri="{FF2B5EF4-FFF2-40B4-BE49-F238E27FC236}">
              <a16:creationId xmlns:a16="http://schemas.microsoft.com/office/drawing/2014/main" id="{87D10390-07AF-4E8A-BAA4-A0EFFEF9348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299" name="Text Box 15">
          <a:extLst>
            <a:ext uri="{FF2B5EF4-FFF2-40B4-BE49-F238E27FC236}">
              <a16:creationId xmlns:a16="http://schemas.microsoft.com/office/drawing/2014/main" id="{E3A62453-1DC1-4502-95F2-A5557A2AA07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00" name="Text Box 16">
          <a:extLst>
            <a:ext uri="{FF2B5EF4-FFF2-40B4-BE49-F238E27FC236}">
              <a16:creationId xmlns:a16="http://schemas.microsoft.com/office/drawing/2014/main" id="{217A0AC9-1D9C-45B6-AB59-1074F5E9BC7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01" name="Text Box 17">
          <a:extLst>
            <a:ext uri="{FF2B5EF4-FFF2-40B4-BE49-F238E27FC236}">
              <a16:creationId xmlns:a16="http://schemas.microsoft.com/office/drawing/2014/main" id="{179540F3-240E-4A09-B9B3-647C40F37B3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02" name="Text Box 18">
          <a:extLst>
            <a:ext uri="{FF2B5EF4-FFF2-40B4-BE49-F238E27FC236}">
              <a16:creationId xmlns:a16="http://schemas.microsoft.com/office/drawing/2014/main" id="{CA291D0C-DF7A-4B4A-9800-254591494ED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03" name="Text Box 19">
          <a:extLst>
            <a:ext uri="{FF2B5EF4-FFF2-40B4-BE49-F238E27FC236}">
              <a16:creationId xmlns:a16="http://schemas.microsoft.com/office/drawing/2014/main" id="{724F6FF6-D84E-4D5D-A742-E447EDCD48D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04" name="Text Box 20">
          <a:extLst>
            <a:ext uri="{FF2B5EF4-FFF2-40B4-BE49-F238E27FC236}">
              <a16:creationId xmlns:a16="http://schemas.microsoft.com/office/drawing/2014/main" id="{39BAC2EB-E453-4E3D-94C6-97B51A86CE1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05" name="Text Box 21">
          <a:extLst>
            <a:ext uri="{FF2B5EF4-FFF2-40B4-BE49-F238E27FC236}">
              <a16:creationId xmlns:a16="http://schemas.microsoft.com/office/drawing/2014/main" id="{EF9AB4D3-B1DB-44F2-B127-79501601170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06" name="Text Box 22">
          <a:extLst>
            <a:ext uri="{FF2B5EF4-FFF2-40B4-BE49-F238E27FC236}">
              <a16:creationId xmlns:a16="http://schemas.microsoft.com/office/drawing/2014/main" id="{A5222F76-D24B-490A-93A8-333DDF549BF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07" name="Text Box 23">
          <a:extLst>
            <a:ext uri="{FF2B5EF4-FFF2-40B4-BE49-F238E27FC236}">
              <a16:creationId xmlns:a16="http://schemas.microsoft.com/office/drawing/2014/main" id="{0D765E6F-0CE4-4B22-B00A-7F76D60893D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08" name="Text Box 24">
          <a:extLst>
            <a:ext uri="{FF2B5EF4-FFF2-40B4-BE49-F238E27FC236}">
              <a16:creationId xmlns:a16="http://schemas.microsoft.com/office/drawing/2014/main" id="{DFF9C9DD-EC6A-44F3-9D52-872C666DE4E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09" name="Text Box 25">
          <a:extLst>
            <a:ext uri="{FF2B5EF4-FFF2-40B4-BE49-F238E27FC236}">
              <a16:creationId xmlns:a16="http://schemas.microsoft.com/office/drawing/2014/main" id="{8B1C92CE-CF3B-4875-AE52-625EA9B9813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10" name="Text Box 26">
          <a:extLst>
            <a:ext uri="{FF2B5EF4-FFF2-40B4-BE49-F238E27FC236}">
              <a16:creationId xmlns:a16="http://schemas.microsoft.com/office/drawing/2014/main" id="{069533E2-D28B-4E72-A5C0-7977996A51F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11" name="Text Box 27">
          <a:extLst>
            <a:ext uri="{FF2B5EF4-FFF2-40B4-BE49-F238E27FC236}">
              <a16:creationId xmlns:a16="http://schemas.microsoft.com/office/drawing/2014/main" id="{CF5C7512-EA9C-4A7F-AC74-70DE6FF83C7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12" name="Text Box 28">
          <a:extLst>
            <a:ext uri="{FF2B5EF4-FFF2-40B4-BE49-F238E27FC236}">
              <a16:creationId xmlns:a16="http://schemas.microsoft.com/office/drawing/2014/main" id="{56651C2C-AC54-4BFB-8B43-DF8B431C87B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13" name="Text Box 29">
          <a:extLst>
            <a:ext uri="{FF2B5EF4-FFF2-40B4-BE49-F238E27FC236}">
              <a16:creationId xmlns:a16="http://schemas.microsoft.com/office/drawing/2014/main" id="{93D16C91-9179-4A13-B61C-239567F85B5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14" name="Text Box 14">
          <a:extLst>
            <a:ext uri="{FF2B5EF4-FFF2-40B4-BE49-F238E27FC236}">
              <a16:creationId xmlns:a16="http://schemas.microsoft.com/office/drawing/2014/main" id="{C7285495-EE42-4705-857A-4BEDA52B003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15" name="Text Box 15">
          <a:extLst>
            <a:ext uri="{FF2B5EF4-FFF2-40B4-BE49-F238E27FC236}">
              <a16:creationId xmlns:a16="http://schemas.microsoft.com/office/drawing/2014/main" id="{D003A14A-2E9F-45B2-9EF1-C20F5DBA454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16" name="Text Box 16">
          <a:extLst>
            <a:ext uri="{FF2B5EF4-FFF2-40B4-BE49-F238E27FC236}">
              <a16:creationId xmlns:a16="http://schemas.microsoft.com/office/drawing/2014/main" id="{D27F9A10-5491-491A-8C16-6C37B142D21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17" name="Text Box 17">
          <a:extLst>
            <a:ext uri="{FF2B5EF4-FFF2-40B4-BE49-F238E27FC236}">
              <a16:creationId xmlns:a16="http://schemas.microsoft.com/office/drawing/2014/main" id="{9E4927DC-D18E-41C3-AB5C-AB82E353882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18" name="Text Box 18">
          <a:extLst>
            <a:ext uri="{FF2B5EF4-FFF2-40B4-BE49-F238E27FC236}">
              <a16:creationId xmlns:a16="http://schemas.microsoft.com/office/drawing/2014/main" id="{839F0FAC-7CD9-43BA-AF17-DF4F5D7ADB8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19" name="Text Box 19">
          <a:extLst>
            <a:ext uri="{FF2B5EF4-FFF2-40B4-BE49-F238E27FC236}">
              <a16:creationId xmlns:a16="http://schemas.microsoft.com/office/drawing/2014/main" id="{02F58409-5F02-4446-9251-362DCC53E8E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20" name="Text Box 20">
          <a:extLst>
            <a:ext uri="{FF2B5EF4-FFF2-40B4-BE49-F238E27FC236}">
              <a16:creationId xmlns:a16="http://schemas.microsoft.com/office/drawing/2014/main" id="{4D543AB3-F68C-4AF1-A4CA-583DBB09BEE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21" name="Text Box 21">
          <a:extLst>
            <a:ext uri="{FF2B5EF4-FFF2-40B4-BE49-F238E27FC236}">
              <a16:creationId xmlns:a16="http://schemas.microsoft.com/office/drawing/2014/main" id="{7542ABC8-8C10-4B63-980C-BF9A7943BFD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22" name="Text Box 14">
          <a:extLst>
            <a:ext uri="{FF2B5EF4-FFF2-40B4-BE49-F238E27FC236}">
              <a16:creationId xmlns:a16="http://schemas.microsoft.com/office/drawing/2014/main" id="{EE6577CD-EB8E-4F81-BBFA-857D68B7DF0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23" name="Text Box 15">
          <a:extLst>
            <a:ext uri="{FF2B5EF4-FFF2-40B4-BE49-F238E27FC236}">
              <a16:creationId xmlns:a16="http://schemas.microsoft.com/office/drawing/2014/main" id="{EB13BB27-F9B9-4F29-8892-0261AFDF0B9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24" name="Text Box 16">
          <a:extLst>
            <a:ext uri="{FF2B5EF4-FFF2-40B4-BE49-F238E27FC236}">
              <a16:creationId xmlns:a16="http://schemas.microsoft.com/office/drawing/2014/main" id="{6C001349-A0E3-43A8-AEC2-6F08EEB7F44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25" name="Text Box 17">
          <a:extLst>
            <a:ext uri="{FF2B5EF4-FFF2-40B4-BE49-F238E27FC236}">
              <a16:creationId xmlns:a16="http://schemas.microsoft.com/office/drawing/2014/main" id="{9F3109B9-96AA-4E88-844D-50291F1B6FA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26" name="Text Box 18">
          <a:extLst>
            <a:ext uri="{FF2B5EF4-FFF2-40B4-BE49-F238E27FC236}">
              <a16:creationId xmlns:a16="http://schemas.microsoft.com/office/drawing/2014/main" id="{429D220A-1CBE-4C42-9BE3-1738B6555B5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27" name="Text Box 19">
          <a:extLst>
            <a:ext uri="{FF2B5EF4-FFF2-40B4-BE49-F238E27FC236}">
              <a16:creationId xmlns:a16="http://schemas.microsoft.com/office/drawing/2014/main" id="{327AB3F4-FBF4-4158-A915-EA83FD8DB96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28" name="Text Box 20">
          <a:extLst>
            <a:ext uri="{FF2B5EF4-FFF2-40B4-BE49-F238E27FC236}">
              <a16:creationId xmlns:a16="http://schemas.microsoft.com/office/drawing/2014/main" id="{82082A51-0764-4577-AC30-D9E875B540E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29" name="Text Box 21">
          <a:extLst>
            <a:ext uri="{FF2B5EF4-FFF2-40B4-BE49-F238E27FC236}">
              <a16:creationId xmlns:a16="http://schemas.microsoft.com/office/drawing/2014/main" id="{79C916C9-AB81-416C-BFC9-9FC76E50158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30" name="Text Box 22">
          <a:extLst>
            <a:ext uri="{FF2B5EF4-FFF2-40B4-BE49-F238E27FC236}">
              <a16:creationId xmlns:a16="http://schemas.microsoft.com/office/drawing/2014/main" id="{080C5AC6-AA3C-4CB5-9D50-A14A4D34F0B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31" name="Text Box 23">
          <a:extLst>
            <a:ext uri="{FF2B5EF4-FFF2-40B4-BE49-F238E27FC236}">
              <a16:creationId xmlns:a16="http://schemas.microsoft.com/office/drawing/2014/main" id="{5590A3B1-DBBB-449E-B6E9-FFF9FB65D4E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32" name="Text Box 24">
          <a:extLst>
            <a:ext uri="{FF2B5EF4-FFF2-40B4-BE49-F238E27FC236}">
              <a16:creationId xmlns:a16="http://schemas.microsoft.com/office/drawing/2014/main" id="{2E692AEA-E1DE-482D-896F-DE6FAA5F262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33" name="Text Box 25">
          <a:extLst>
            <a:ext uri="{FF2B5EF4-FFF2-40B4-BE49-F238E27FC236}">
              <a16:creationId xmlns:a16="http://schemas.microsoft.com/office/drawing/2014/main" id="{CB4FF3A4-4AF8-493A-8817-B55E0BE0224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34" name="Text Box 26">
          <a:extLst>
            <a:ext uri="{FF2B5EF4-FFF2-40B4-BE49-F238E27FC236}">
              <a16:creationId xmlns:a16="http://schemas.microsoft.com/office/drawing/2014/main" id="{BE65B098-D055-4F6F-9711-69B6A68611A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35" name="Text Box 27">
          <a:extLst>
            <a:ext uri="{FF2B5EF4-FFF2-40B4-BE49-F238E27FC236}">
              <a16:creationId xmlns:a16="http://schemas.microsoft.com/office/drawing/2014/main" id="{335BB208-3547-45D4-8C5C-D13F9CF3730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36" name="Text Box 28">
          <a:extLst>
            <a:ext uri="{FF2B5EF4-FFF2-40B4-BE49-F238E27FC236}">
              <a16:creationId xmlns:a16="http://schemas.microsoft.com/office/drawing/2014/main" id="{AC800096-9B76-43CD-8A06-5E8ACC3B30B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37" name="Text Box 29">
          <a:extLst>
            <a:ext uri="{FF2B5EF4-FFF2-40B4-BE49-F238E27FC236}">
              <a16:creationId xmlns:a16="http://schemas.microsoft.com/office/drawing/2014/main" id="{F7098699-53FB-48A3-8A88-3D4C40A2EDE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38" name="Text Box 14">
          <a:extLst>
            <a:ext uri="{FF2B5EF4-FFF2-40B4-BE49-F238E27FC236}">
              <a16:creationId xmlns:a16="http://schemas.microsoft.com/office/drawing/2014/main" id="{7216E367-70F6-4F43-92AF-431A54D1D11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39" name="Text Box 15">
          <a:extLst>
            <a:ext uri="{FF2B5EF4-FFF2-40B4-BE49-F238E27FC236}">
              <a16:creationId xmlns:a16="http://schemas.microsoft.com/office/drawing/2014/main" id="{DC1D51FD-803E-4FC2-99F4-05B6CBA963B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40" name="Text Box 16">
          <a:extLst>
            <a:ext uri="{FF2B5EF4-FFF2-40B4-BE49-F238E27FC236}">
              <a16:creationId xmlns:a16="http://schemas.microsoft.com/office/drawing/2014/main" id="{8B04DDD5-1797-418C-A5A5-8EE34879BF3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41" name="Text Box 17">
          <a:extLst>
            <a:ext uri="{FF2B5EF4-FFF2-40B4-BE49-F238E27FC236}">
              <a16:creationId xmlns:a16="http://schemas.microsoft.com/office/drawing/2014/main" id="{8E2BF01B-F5AD-47EC-9912-338380372E6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42" name="Text Box 18">
          <a:extLst>
            <a:ext uri="{FF2B5EF4-FFF2-40B4-BE49-F238E27FC236}">
              <a16:creationId xmlns:a16="http://schemas.microsoft.com/office/drawing/2014/main" id="{1CD63566-30F3-47A5-802D-405C3D40027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43" name="Text Box 19">
          <a:extLst>
            <a:ext uri="{FF2B5EF4-FFF2-40B4-BE49-F238E27FC236}">
              <a16:creationId xmlns:a16="http://schemas.microsoft.com/office/drawing/2014/main" id="{5DB22DB1-BBF2-4695-9711-EE8616E6B12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44" name="Text Box 20">
          <a:extLst>
            <a:ext uri="{FF2B5EF4-FFF2-40B4-BE49-F238E27FC236}">
              <a16:creationId xmlns:a16="http://schemas.microsoft.com/office/drawing/2014/main" id="{155001DA-0073-4B5F-AE52-941CEDD93C8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45" name="Text Box 21">
          <a:extLst>
            <a:ext uri="{FF2B5EF4-FFF2-40B4-BE49-F238E27FC236}">
              <a16:creationId xmlns:a16="http://schemas.microsoft.com/office/drawing/2014/main" id="{B3B84533-A685-4055-8101-6FC144D4337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46" name="Text Box 14">
          <a:extLst>
            <a:ext uri="{FF2B5EF4-FFF2-40B4-BE49-F238E27FC236}">
              <a16:creationId xmlns:a16="http://schemas.microsoft.com/office/drawing/2014/main" id="{A3E2A0E4-2259-4316-A1B3-572472DB9CC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47" name="Text Box 15">
          <a:extLst>
            <a:ext uri="{FF2B5EF4-FFF2-40B4-BE49-F238E27FC236}">
              <a16:creationId xmlns:a16="http://schemas.microsoft.com/office/drawing/2014/main" id="{4F0074A1-003F-4FFA-B171-84AFF10F5A4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48" name="Text Box 16">
          <a:extLst>
            <a:ext uri="{FF2B5EF4-FFF2-40B4-BE49-F238E27FC236}">
              <a16:creationId xmlns:a16="http://schemas.microsoft.com/office/drawing/2014/main" id="{63CDE88A-4929-483C-991A-237E0FAD34B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49" name="Text Box 17">
          <a:extLst>
            <a:ext uri="{FF2B5EF4-FFF2-40B4-BE49-F238E27FC236}">
              <a16:creationId xmlns:a16="http://schemas.microsoft.com/office/drawing/2014/main" id="{90A8E2D9-5AB4-4764-A165-8CFA148F274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50" name="Text Box 18">
          <a:extLst>
            <a:ext uri="{FF2B5EF4-FFF2-40B4-BE49-F238E27FC236}">
              <a16:creationId xmlns:a16="http://schemas.microsoft.com/office/drawing/2014/main" id="{DAF00669-84F2-467E-833D-701E16DF162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51" name="Text Box 19">
          <a:extLst>
            <a:ext uri="{FF2B5EF4-FFF2-40B4-BE49-F238E27FC236}">
              <a16:creationId xmlns:a16="http://schemas.microsoft.com/office/drawing/2014/main" id="{1501E3F1-A274-470E-B1E6-05E72056580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52" name="Text Box 20">
          <a:extLst>
            <a:ext uri="{FF2B5EF4-FFF2-40B4-BE49-F238E27FC236}">
              <a16:creationId xmlns:a16="http://schemas.microsoft.com/office/drawing/2014/main" id="{5B72DD98-15BF-42FC-9EC9-604327F0611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53" name="Text Box 21">
          <a:extLst>
            <a:ext uri="{FF2B5EF4-FFF2-40B4-BE49-F238E27FC236}">
              <a16:creationId xmlns:a16="http://schemas.microsoft.com/office/drawing/2014/main" id="{70D9ED24-F4A1-482B-89F9-70C861D910D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54" name="Text Box 22">
          <a:extLst>
            <a:ext uri="{FF2B5EF4-FFF2-40B4-BE49-F238E27FC236}">
              <a16:creationId xmlns:a16="http://schemas.microsoft.com/office/drawing/2014/main" id="{47528A26-EE36-4298-9289-41228495691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55" name="Text Box 23">
          <a:extLst>
            <a:ext uri="{FF2B5EF4-FFF2-40B4-BE49-F238E27FC236}">
              <a16:creationId xmlns:a16="http://schemas.microsoft.com/office/drawing/2014/main" id="{E43A8B86-43FB-40E5-9DBA-08188C1C6CC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56" name="Text Box 24">
          <a:extLst>
            <a:ext uri="{FF2B5EF4-FFF2-40B4-BE49-F238E27FC236}">
              <a16:creationId xmlns:a16="http://schemas.microsoft.com/office/drawing/2014/main" id="{35D3ABF5-EE4C-477D-A203-D3F2F8F669B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57" name="Text Box 25">
          <a:extLst>
            <a:ext uri="{FF2B5EF4-FFF2-40B4-BE49-F238E27FC236}">
              <a16:creationId xmlns:a16="http://schemas.microsoft.com/office/drawing/2014/main" id="{E11C2A37-00DC-4306-9B56-E701BE9F85E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58" name="Text Box 26">
          <a:extLst>
            <a:ext uri="{FF2B5EF4-FFF2-40B4-BE49-F238E27FC236}">
              <a16:creationId xmlns:a16="http://schemas.microsoft.com/office/drawing/2014/main" id="{34FBC813-4F49-4420-8FDC-7BDF66314F9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59" name="Text Box 27">
          <a:extLst>
            <a:ext uri="{FF2B5EF4-FFF2-40B4-BE49-F238E27FC236}">
              <a16:creationId xmlns:a16="http://schemas.microsoft.com/office/drawing/2014/main" id="{C759322A-1402-48CD-A883-E8BC91BFFB5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60" name="Text Box 28">
          <a:extLst>
            <a:ext uri="{FF2B5EF4-FFF2-40B4-BE49-F238E27FC236}">
              <a16:creationId xmlns:a16="http://schemas.microsoft.com/office/drawing/2014/main" id="{97C138D7-A5D6-44C9-BCBD-9357E9D4F10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61" name="Text Box 29">
          <a:extLst>
            <a:ext uri="{FF2B5EF4-FFF2-40B4-BE49-F238E27FC236}">
              <a16:creationId xmlns:a16="http://schemas.microsoft.com/office/drawing/2014/main" id="{813D42F4-5FCD-4995-84A1-A15760ACFE0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62" name="Text Box 14">
          <a:extLst>
            <a:ext uri="{FF2B5EF4-FFF2-40B4-BE49-F238E27FC236}">
              <a16:creationId xmlns:a16="http://schemas.microsoft.com/office/drawing/2014/main" id="{CBE37E5F-D248-4AD8-8091-608C421FEAE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63" name="Text Box 15">
          <a:extLst>
            <a:ext uri="{FF2B5EF4-FFF2-40B4-BE49-F238E27FC236}">
              <a16:creationId xmlns:a16="http://schemas.microsoft.com/office/drawing/2014/main" id="{A1EB30F5-EBAA-4EF1-BC1E-53F1AA1ED24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64" name="Text Box 16">
          <a:extLst>
            <a:ext uri="{FF2B5EF4-FFF2-40B4-BE49-F238E27FC236}">
              <a16:creationId xmlns:a16="http://schemas.microsoft.com/office/drawing/2014/main" id="{134A91BC-6FE1-4F81-A271-FE0F78FD460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65" name="Text Box 17">
          <a:extLst>
            <a:ext uri="{FF2B5EF4-FFF2-40B4-BE49-F238E27FC236}">
              <a16:creationId xmlns:a16="http://schemas.microsoft.com/office/drawing/2014/main" id="{BF285AA0-6F3F-4A97-9C50-8B9B4FDC37C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66" name="Text Box 18">
          <a:extLst>
            <a:ext uri="{FF2B5EF4-FFF2-40B4-BE49-F238E27FC236}">
              <a16:creationId xmlns:a16="http://schemas.microsoft.com/office/drawing/2014/main" id="{03FE7829-A465-4236-8D34-EB5C07B97EF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67" name="Text Box 19">
          <a:extLst>
            <a:ext uri="{FF2B5EF4-FFF2-40B4-BE49-F238E27FC236}">
              <a16:creationId xmlns:a16="http://schemas.microsoft.com/office/drawing/2014/main" id="{59D2FB49-222E-4B18-A0D4-96D330BD70D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68" name="Text Box 20">
          <a:extLst>
            <a:ext uri="{FF2B5EF4-FFF2-40B4-BE49-F238E27FC236}">
              <a16:creationId xmlns:a16="http://schemas.microsoft.com/office/drawing/2014/main" id="{CD59938A-B462-4474-90F1-7C256A66D02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69" name="Text Box 21">
          <a:extLst>
            <a:ext uri="{FF2B5EF4-FFF2-40B4-BE49-F238E27FC236}">
              <a16:creationId xmlns:a16="http://schemas.microsoft.com/office/drawing/2014/main" id="{1F83FBFE-FA5E-4A2C-BF8A-36C69D199C0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70" name="Text Box 14">
          <a:extLst>
            <a:ext uri="{FF2B5EF4-FFF2-40B4-BE49-F238E27FC236}">
              <a16:creationId xmlns:a16="http://schemas.microsoft.com/office/drawing/2014/main" id="{FBA7095C-2B12-4E81-A451-0094FBF4B92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71" name="Text Box 15">
          <a:extLst>
            <a:ext uri="{FF2B5EF4-FFF2-40B4-BE49-F238E27FC236}">
              <a16:creationId xmlns:a16="http://schemas.microsoft.com/office/drawing/2014/main" id="{8EA8AA9E-EBD0-42BC-BED8-0684EAB5A7F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72" name="Text Box 16">
          <a:extLst>
            <a:ext uri="{FF2B5EF4-FFF2-40B4-BE49-F238E27FC236}">
              <a16:creationId xmlns:a16="http://schemas.microsoft.com/office/drawing/2014/main" id="{1C317F1D-9344-4D45-8DFB-77C7A322161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73" name="Text Box 17">
          <a:extLst>
            <a:ext uri="{FF2B5EF4-FFF2-40B4-BE49-F238E27FC236}">
              <a16:creationId xmlns:a16="http://schemas.microsoft.com/office/drawing/2014/main" id="{567E5C6B-DDBA-473B-8273-72D26CF8CB1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74" name="Text Box 18">
          <a:extLst>
            <a:ext uri="{FF2B5EF4-FFF2-40B4-BE49-F238E27FC236}">
              <a16:creationId xmlns:a16="http://schemas.microsoft.com/office/drawing/2014/main" id="{697B37F8-D618-4FE7-AF19-7220FCFA42C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75" name="Text Box 19">
          <a:extLst>
            <a:ext uri="{FF2B5EF4-FFF2-40B4-BE49-F238E27FC236}">
              <a16:creationId xmlns:a16="http://schemas.microsoft.com/office/drawing/2014/main" id="{6D1446CE-0357-4278-BADE-117BCCC282B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76" name="Text Box 20">
          <a:extLst>
            <a:ext uri="{FF2B5EF4-FFF2-40B4-BE49-F238E27FC236}">
              <a16:creationId xmlns:a16="http://schemas.microsoft.com/office/drawing/2014/main" id="{657565AF-9D02-4241-8996-E91D60F50BE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77" name="Text Box 21">
          <a:extLst>
            <a:ext uri="{FF2B5EF4-FFF2-40B4-BE49-F238E27FC236}">
              <a16:creationId xmlns:a16="http://schemas.microsoft.com/office/drawing/2014/main" id="{2EC67925-B3A2-4035-B834-046CD367180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78" name="Text Box 22">
          <a:extLst>
            <a:ext uri="{FF2B5EF4-FFF2-40B4-BE49-F238E27FC236}">
              <a16:creationId xmlns:a16="http://schemas.microsoft.com/office/drawing/2014/main" id="{2EF33341-2EF3-41BB-9D9F-FE131B6CC30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79" name="Text Box 23">
          <a:extLst>
            <a:ext uri="{FF2B5EF4-FFF2-40B4-BE49-F238E27FC236}">
              <a16:creationId xmlns:a16="http://schemas.microsoft.com/office/drawing/2014/main" id="{9D76BC96-2875-4B96-914B-D81DCAF090F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80" name="Text Box 24">
          <a:extLst>
            <a:ext uri="{FF2B5EF4-FFF2-40B4-BE49-F238E27FC236}">
              <a16:creationId xmlns:a16="http://schemas.microsoft.com/office/drawing/2014/main" id="{80ED5F07-42C5-4DC9-8A9F-828C05952A0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81" name="Text Box 25">
          <a:extLst>
            <a:ext uri="{FF2B5EF4-FFF2-40B4-BE49-F238E27FC236}">
              <a16:creationId xmlns:a16="http://schemas.microsoft.com/office/drawing/2014/main" id="{418C92AC-8977-43CB-9010-5AFABF6EAD3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82" name="Text Box 26">
          <a:extLst>
            <a:ext uri="{FF2B5EF4-FFF2-40B4-BE49-F238E27FC236}">
              <a16:creationId xmlns:a16="http://schemas.microsoft.com/office/drawing/2014/main" id="{15A82F63-E9E0-4BA8-B299-7A4296BC58E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83" name="Text Box 27">
          <a:extLst>
            <a:ext uri="{FF2B5EF4-FFF2-40B4-BE49-F238E27FC236}">
              <a16:creationId xmlns:a16="http://schemas.microsoft.com/office/drawing/2014/main" id="{B108FFD9-C6D7-48CC-B1A7-5BC1B6A6308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84" name="Text Box 28">
          <a:extLst>
            <a:ext uri="{FF2B5EF4-FFF2-40B4-BE49-F238E27FC236}">
              <a16:creationId xmlns:a16="http://schemas.microsoft.com/office/drawing/2014/main" id="{5C5DCE9F-931B-4CEA-B522-2A722DA2010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85" name="Text Box 29">
          <a:extLst>
            <a:ext uri="{FF2B5EF4-FFF2-40B4-BE49-F238E27FC236}">
              <a16:creationId xmlns:a16="http://schemas.microsoft.com/office/drawing/2014/main" id="{F4AE3550-3BDD-4AD4-85B0-BD1001CD7C1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86" name="Text Box 14">
          <a:extLst>
            <a:ext uri="{FF2B5EF4-FFF2-40B4-BE49-F238E27FC236}">
              <a16:creationId xmlns:a16="http://schemas.microsoft.com/office/drawing/2014/main" id="{DF931FBD-6745-449D-98AD-41D574DDCFD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87" name="Text Box 15">
          <a:extLst>
            <a:ext uri="{FF2B5EF4-FFF2-40B4-BE49-F238E27FC236}">
              <a16:creationId xmlns:a16="http://schemas.microsoft.com/office/drawing/2014/main" id="{FF8273C3-5434-4497-9B5C-49E2B65DC6B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88" name="Text Box 16">
          <a:extLst>
            <a:ext uri="{FF2B5EF4-FFF2-40B4-BE49-F238E27FC236}">
              <a16:creationId xmlns:a16="http://schemas.microsoft.com/office/drawing/2014/main" id="{FB9E0C34-003F-4D1F-B09C-7C42F01AF3B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89" name="Text Box 17">
          <a:extLst>
            <a:ext uri="{FF2B5EF4-FFF2-40B4-BE49-F238E27FC236}">
              <a16:creationId xmlns:a16="http://schemas.microsoft.com/office/drawing/2014/main" id="{944D4DB2-8F9E-41F8-9821-823FD8D3883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90" name="Text Box 18">
          <a:extLst>
            <a:ext uri="{FF2B5EF4-FFF2-40B4-BE49-F238E27FC236}">
              <a16:creationId xmlns:a16="http://schemas.microsoft.com/office/drawing/2014/main" id="{58B18642-AA14-4EAF-8DBC-E8768340C72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91" name="Text Box 19">
          <a:extLst>
            <a:ext uri="{FF2B5EF4-FFF2-40B4-BE49-F238E27FC236}">
              <a16:creationId xmlns:a16="http://schemas.microsoft.com/office/drawing/2014/main" id="{998E3E3A-2C3C-4B0D-9926-A1322D54DCF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92" name="Text Box 20">
          <a:extLst>
            <a:ext uri="{FF2B5EF4-FFF2-40B4-BE49-F238E27FC236}">
              <a16:creationId xmlns:a16="http://schemas.microsoft.com/office/drawing/2014/main" id="{52CB3282-FE05-478B-9140-5B9E3343DF2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93" name="Text Box 21">
          <a:extLst>
            <a:ext uri="{FF2B5EF4-FFF2-40B4-BE49-F238E27FC236}">
              <a16:creationId xmlns:a16="http://schemas.microsoft.com/office/drawing/2014/main" id="{A4910E54-D434-4D63-97D2-0F9904E060A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94" name="Text Box 14">
          <a:extLst>
            <a:ext uri="{FF2B5EF4-FFF2-40B4-BE49-F238E27FC236}">
              <a16:creationId xmlns:a16="http://schemas.microsoft.com/office/drawing/2014/main" id="{FD297EAB-5784-4817-9FD1-0B41018BB71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95" name="Text Box 15">
          <a:extLst>
            <a:ext uri="{FF2B5EF4-FFF2-40B4-BE49-F238E27FC236}">
              <a16:creationId xmlns:a16="http://schemas.microsoft.com/office/drawing/2014/main" id="{8DCBB4E8-4EDF-4D33-A662-E994B19001D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96" name="Text Box 16">
          <a:extLst>
            <a:ext uri="{FF2B5EF4-FFF2-40B4-BE49-F238E27FC236}">
              <a16:creationId xmlns:a16="http://schemas.microsoft.com/office/drawing/2014/main" id="{148DA697-95C1-4286-B730-7281B28346D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97" name="Text Box 17">
          <a:extLst>
            <a:ext uri="{FF2B5EF4-FFF2-40B4-BE49-F238E27FC236}">
              <a16:creationId xmlns:a16="http://schemas.microsoft.com/office/drawing/2014/main" id="{754BC803-BF4C-4CFD-A842-4E128BB218A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98" name="Text Box 18">
          <a:extLst>
            <a:ext uri="{FF2B5EF4-FFF2-40B4-BE49-F238E27FC236}">
              <a16:creationId xmlns:a16="http://schemas.microsoft.com/office/drawing/2014/main" id="{8E440E3F-5A28-4F03-BA1F-35F54200603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399" name="Text Box 19">
          <a:extLst>
            <a:ext uri="{FF2B5EF4-FFF2-40B4-BE49-F238E27FC236}">
              <a16:creationId xmlns:a16="http://schemas.microsoft.com/office/drawing/2014/main" id="{CB0E31E0-0F18-43CC-A959-F49A273E3C4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00" name="Text Box 20">
          <a:extLst>
            <a:ext uri="{FF2B5EF4-FFF2-40B4-BE49-F238E27FC236}">
              <a16:creationId xmlns:a16="http://schemas.microsoft.com/office/drawing/2014/main" id="{B82759FA-FBC1-4912-B4C6-92E74FC102B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01" name="Text Box 21">
          <a:extLst>
            <a:ext uri="{FF2B5EF4-FFF2-40B4-BE49-F238E27FC236}">
              <a16:creationId xmlns:a16="http://schemas.microsoft.com/office/drawing/2014/main" id="{9275BE9F-1DC4-42CD-BE2E-F5166CFC94B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02" name="Text Box 22">
          <a:extLst>
            <a:ext uri="{FF2B5EF4-FFF2-40B4-BE49-F238E27FC236}">
              <a16:creationId xmlns:a16="http://schemas.microsoft.com/office/drawing/2014/main" id="{DA90D6FA-243B-479D-8C3E-6D2235EC6A0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03" name="Text Box 23">
          <a:extLst>
            <a:ext uri="{FF2B5EF4-FFF2-40B4-BE49-F238E27FC236}">
              <a16:creationId xmlns:a16="http://schemas.microsoft.com/office/drawing/2014/main" id="{DB7453D6-8C44-4E8B-9349-2B7ADA120B3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04" name="Text Box 24">
          <a:extLst>
            <a:ext uri="{FF2B5EF4-FFF2-40B4-BE49-F238E27FC236}">
              <a16:creationId xmlns:a16="http://schemas.microsoft.com/office/drawing/2014/main" id="{55151390-FEC9-4F30-AE44-75CE8B1CD66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05" name="Text Box 25">
          <a:extLst>
            <a:ext uri="{FF2B5EF4-FFF2-40B4-BE49-F238E27FC236}">
              <a16:creationId xmlns:a16="http://schemas.microsoft.com/office/drawing/2014/main" id="{735F337F-C155-4339-B8C0-9151965D0B3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06" name="Text Box 26">
          <a:extLst>
            <a:ext uri="{FF2B5EF4-FFF2-40B4-BE49-F238E27FC236}">
              <a16:creationId xmlns:a16="http://schemas.microsoft.com/office/drawing/2014/main" id="{D6795FEF-E0A2-4B5A-B521-1BFAD5567E0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07" name="Text Box 27">
          <a:extLst>
            <a:ext uri="{FF2B5EF4-FFF2-40B4-BE49-F238E27FC236}">
              <a16:creationId xmlns:a16="http://schemas.microsoft.com/office/drawing/2014/main" id="{09B80EFA-78C4-43CE-A0F3-C7E15D78635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08" name="Text Box 28">
          <a:extLst>
            <a:ext uri="{FF2B5EF4-FFF2-40B4-BE49-F238E27FC236}">
              <a16:creationId xmlns:a16="http://schemas.microsoft.com/office/drawing/2014/main" id="{6FF7329B-3603-45C8-B029-9198AA3B4C4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09" name="Text Box 29">
          <a:extLst>
            <a:ext uri="{FF2B5EF4-FFF2-40B4-BE49-F238E27FC236}">
              <a16:creationId xmlns:a16="http://schemas.microsoft.com/office/drawing/2014/main" id="{5A1F0261-2873-45D3-A8C7-CB077C5D3B9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10" name="Text Box 14">
          <a:extLst>
            <a:ext uri="{FF2B5EF4-FFF2-40B4-BE49-F238E27FC236}">
              <a16:creationId xmlns:a16="http://schemas.microsoft.com/office/drawing/2014/main" id="{E41C60D3-2F8F-44C6-802D-9BBFB85AC74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11" name="Text Box 15">
          <a:extLst>
            <a:ext uri="{FF2B5EF4-FFF2-40B4-BE49-F238E27FC236}">
              <a16:creationId xmlns:a16="http://schemas.microsoft.com/office/drawing/2014/main" id="{6D8F305B-CC85-4CE2-8B17-968529B57D9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12" name="Text Box 16">
          <a:extLst>
            <a:ext uri="{FF2B5EF4-FFF2-40B4-BE49-F238E27FC236}">
              <a16:creationId xmlns:a16="http://schemas.microsoft.com/office/drawing/2014/main" id="{A3EF103F-210E-416D-B369-DF1B91B43D2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13" name="Text Box 17">
          <a:extLst>
            <a:ext uri="{FF2B5EF4-FFF2-40B4-BE49-F238E27FC236}">
              <a16:creationId xmlns:a16="http://schemas.microsoft.com/office/drawing/2014/main" id="{3DF3370B-BDAD-4748-9389-E801B80172B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14" name="Text Box 18">
          <a:extLst>
            <a:ext uri="{FF2B5EF4-FFF2-40B4-BE49-F238E27FC236}">
              <a16:creationId xmlns:a16="http://schemas.microsoft.com/office/drawing/2014/main" id="{8EF33F50-6475-432E-ABAC-DEB306856AB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15" name="Text Box 19">
          <a:extLst>
            <a:ext uri="{FF2B5EF4-FFF2-40B4-BE49-F238E27FC236}">
              <a16:creationId xmlns:a16="http://schemas.microsoft.com/office/drawing/2014/main" id="{6E1FBFF3-556E-4232-AD31-1597608D133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16" name="Text Box 20">
          <a:extLst>
            <a:ext uri="{FF2B5EF4-FFF2-40B4-BE49-F238E27FC236}">
              <a16:creationId xmlns:a16="http://schemas.microsoft.com/office/drawing/2014/main" id="{220552FB-77DE-4E5A-A53B-2A8BF2F4678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17" name="Text Box 21">
          <a:extLst>
            <a:ext uri="{FF2B5EF4-FFF2-40B4-BE49-F238E27FC236}">
              <a16:creationId xmlns:a16="http://schemas.microsoft.com/office/drawing/2014/main" id="{E674C0CB-7FEA-4F09-AE82-C2CC731F3D0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18" name="Text Box 14">
          <a:extLst>
            <a:ext uri="{FF2B5EF4-FFF2-40B4-BE49-F238E27FC236}">
              <a16:creationId xmlns:a16="http://schemas.microsoft.com/office/drawing/2014/main" id="{EA33D063-6E7A-4470-8797-22F979FA355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19" name="Text Box 15">
          <a:extLst>
            <a:ext uri="{FF2B5EF4-FFF2-40B4-BE49-F238E27FC236}">
              <a16:creationId xmlns:a16="http://schemas.microsoft.com/office/drawing/2014/main" id="{CAD326F5-C0EC-48D7-90A1-DA7D2DFCB25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20" name="Text Box 16">
          <a:extLst>
            <a:ext uri="{FF2B5EF4-FFF2-40B4-BE49-F238E27FC236}">
              <a16:creationId xmlns:a16="http://schemas.microsoft.com/office/drawing/2014/main" id="{E1CED905-34AD-4E33-B402-3644959512B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21" name="Text Box 17">
          <a:extLst>
            <a:ext uri="{FF2B5EF4-FFF2-40B4-BE49-F238E27FC236}">
              <a16:creationId xmlns:a16="http://schemas.microsoft.com/office/drawing/2014/main" id="{08CD2FE1-AC45-44C7-8D44-6987EF19E02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22" name="Text Box 18">
          <a:extLst>
            <a:ext uri="{FF2B5EF4-FFF2-40B4-BE49-F238E27FC236}">
              <a16:creationId xmlns:a16="http://schemas.microsoft.com/office/drawing/2014/main" id="{BE1BF4BB-0A3C-401F-9F57-06FE062649A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23" name="Text Box 19">
          <a:extLst>
            <a:ext uri="{FF2B5EF4-FFF2-40B4-BE49-F238E27FC236}">
              <a16:creationId xmlns:a16="http://schemas.microsoft.com/office/drawing/2014/main" id="{A3F20658-5C1C-42ED-9FA9-171D31A8BF3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24" name="Text Box 20">
          <a:extLst>
            <a:ext uri="{FF2B5EF4-FFF2-40B4-BE49-F238E27FC236}">
              <a16:creationId xmlns:a16="http://schemas.microsoft.com/office/drawing/2014/main" id="{A965ECD2-B875-4FA0-B4E1-5449890CFA2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25" name="Text Box 21">
          <a:extLst>
            <a:ext uri="{FF2B5EF4-FFF2-40B4-BE49-F238E27FC236}">
              <a16:creationId xmlns:a16="http://schemas.microsoft.com/office/drawing/2014/main" id="{8161C8CD-569A-416C-AA12-167E67D1E31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26" name="Text Box 22">
          <a:extLst>
            <a:ext uri="{FF2B5EF4-FFF2-40B4-BE49-F238E27FC236}">
              <a16:creationId xmlns:a16="http://schemas.microsoft.com/office/drawing/2014/main" id="{7D15F3F3-9EE5-44EA-BEE8-9FFE9013E07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27" name="Text Box 23">
          <a:extLst>
            <a:ext uri="{FF2B5EF4-FFF2-40B4-BE49-F238E27FC236}">
              <a16:creationId xmlns:a16="http://schemas.microsoft.com/office/drawing/2014/main" id="{47CA043F-25F7-40DF-BB54-16E6C690FD1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28" name="Text Box 24">
          <a:extLst>
            <a:ext uri="{FF2B5EF4-FFF2-40B4-BE49-F238E27FC236}">
              <a16:creationId xmlns:a16="http://schemas.microsoft.com/office/drawing/2014/main" id="{5E084795-DF05-4EFF-9812-82044137CAF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29" name="Text Box 25">
          <a:extLst>
            <a:ext uri="{FF2B5EF4-FFF2-40B4-BE49-F238E27FC236}">
              <a16:creationId xmlns:a16="http://schemas.microsoft.com/office/drawing/2014/main" id="{2F9C138A-B80F-465A-B104-3905BE917C0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30" name="Text Box 26">
          <a:extLst>
            <a:ext uri="{FF2B5EF4-FFF2-40B4-BE49-F238E27FC236}">
              <a16:creationId xmlns:a16="http://schemas.microsoft.com/office/drawing/2014/main" id="{7F8BA377-64BA-4209-B275-3DD20CEE807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31" name="Text Box 27">
          <a:extLst>
            <a:ext uri="{FF2B5EF4-FFF2-40B4-BE49-F238E27FC236}">
              <a16:creationId xmlns:a16="http://schemas.microsoft.com/office/drawing/2014/main" id="{6A3DB4FF-1A17-4DFF-AAAD-D3577B547E6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32" name="Text Box 28">
          <a:extLst>
            <a:ext uri="{FF2B5EF4-FFF2-40B4-BE49-F238E27FC236}">
              <a16:creationId xmlns:a16="http://schemas.microsoft.com/office/drawing/2014/main" id="{8A2A7ABF-01CE-4218-841D-C9577954A1C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33" name="Text Box 29">
          <a:extLst>
            <a:ext uri="{FF2B5EF4-FFF2-40B4-BE49-F238E27FC236}">
              <a16:creationId xmlns:a16="http://schemas.microsoft.com/office/drawing/2014/main" id="{35C66AB5-D36D-4490-A194-04537DC0EB4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34" name="Text Box 14">
          <a:extLst>
            <a:ext uri="{FF2B5EF4-FFF2-40B4-BE49-F238E27FC236}">
              <a16:creationId xmlns:a16="http://schemas.microsoft.com/office/drawing/2014/main" id="{18BE2730-F669-4E97-AFAB-5408ECEF1AC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35" name="Text Box 15">
          <a:extLst>
            <a:ext uri="{FF2B5EF4-FFF2-40B4-BE49-F238E27FC236}">
              <a16:creationId xmlns:a16="http://schemas.microsoft.com/office/drawing/2014/main" id="{67E6F644-C3BF-49E2-926B-37FC7447B3A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36" name="Text Box 16">
          <a:extLst>
            <a:ext uri="{FF2B5EF4-FFF2-40B4-BE49-F238E27FC236}">
              <a16:creationId xmlns:a16="http://schemas.microsoft.com/office/drawing/2014/main" id="{5F33F79E-30C5-4009-9F4C-FB4B1BD7310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37" name="Text Box 17">
          <a:extLst>
            <a:ext uri="{FF2B5EF4-FFF2-40B4-BE49-F238E27FC236}">
              <a16:creationId xmlns:a16="http://schemas.microsoft.com/office/drawing/2014/main" id="{0E80768C-8793-4475-93FE-4A861F987C0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38" name="Text Box 18">
          <a:extLst>
            <a:ext uri="{FF2B5EF4-FFF2-40B4-BE49-F238E27FC236}">
              <a16:creationId xmlns:a16="http://schemas.microsoft.com/office/drawing/2014/main" id="{D8C0B4E3-8639-40EB-979F-131486DD197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39" name="Text Box 19">
          <a:extLst>
            <a:ext uri="{FF2B5EF4-FFF2-40B4-BE49-F238E27FC236}">
              <a16:creationId xmlns:a16="http://schemas.microsoft.com/office/drawing/2014/main" id="{EECFE465-BF6E-4072-A412-17E2CD58B0C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40" name="Text Box 20">
          <a:extLst>
            <a:ext uri="{FF2B5EF4-FFF2-40B4-BE49-F238E27FC236}">
              <a16:creationId xmlns:a16="http://schemas.microsoft.com/office/drawing/2014/main" id="{97B26B43-113D-4E6C-A437-C5F5DB9D002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41" name="Text Box 21">
          <a:extLst>
            <a:ext uri="{FF2B5EF4-FFF2-40B4-BE49-F238E27FC236}">
              <a16:creationId xmlns:a16="http://schemas.microsoft.com/office/drawing/2014/main" id="{B8F30926-3C62-4F63-AA77-40E76ADF8F1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42" name="Text Box 14">
          <a:extLst>
            <a:ext uri="{FF2B5EF4-FFF2-40B4-BE49-F238E27FC236}">
              <a16:creationId xmlns:a16="http://schemas.microsoft.com/office/drawing/2014/main" id="{DE177B38-BCF5-4A1B-8CA0-6EF81E64849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43" name="Text Box 15">
          <a:extLst>
            <a:ext uri="{FF2B5EF4-FFF2-40B4-BE49-F238E27FC236}">
              <a16:creationId xmlns:a16="http://schemas.microsoft.com/office/drawing/2014/main" id="{6D791C62-6354-4F2D-9B01-91A8BAD690E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44" name="Text Box 16">
          <a:extLst>
            <a:ext uri="{FF2B5EF4-FFF2-40B4-BE49-F238E27FC236}">
              <a16:creationId xmlns:a16="http://schemas.microsoft.com/office/drawing/2014/main" id="{93F7E7D0-F3F6-4833-9C34-7D0E3B1F967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45" name="Text Box 17">
          <a:extLst>
            <a:ext uri="{FF2B5EF4-FFF2-40B4-BE49-F238E27FC236}">
              <a16:creationId xmlns:a16="http://schemas.microsoft.com/office/drawing/2014/main" id="{04E70AA4-CCA9-45E3-B1E6-A09FD1595CD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46" name="Text Box 18">
          <a:extLst>
            <a:ext uri="{FF2B5EF4-FFF2-40B4-BE49-F238E27FC236}">
              <a16:creationId xmlns:a16="http://schemas.microsoft.com/office/drawing/2014/main" id="{FF44A72B-61A0-4CB6-BCB4-B453A229099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47" name="Text Box 19">
          <a:extLst>
            <a:ext uri="{FF2B5EF4-FFF2-40B4-BE49-F238E27FC236}">
              <a16:creationId xmlns:a16="http://schemas.microsoft.com/office/drawing/2014/main" id="{84D3A2DA-346B-4D37-9B27-9CD2CF27116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48" name="Text Box 20">
          <a:extLst>
            <a:ext uri="{FF2B5EF4-FFF2-40B4-BE49-F238E27FC236}">
              <a16:creationId xmlns:a16="http://schemas.microsoft.com/office/drawing/2014/main" id="{63227B0F-F3F1-4CE7-BCC1-CA4ECF3AB96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49" name="Text Box 21">
          <a:extLst>
            <a:ext uri="{FF2B5EF4-FFF2-40B4-BE49-F238E27FC236}">
              <a16:creationId xmlns:a16="http://schemas.microsoft.com/office/drawing/2014/main" id="{68E84B55-84F9-4BE7-B41E-C18F1CFC907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50" name="Text Box 22">
          <a:extLst>
            <a:ext uri="{FF2B5EF4-FFF2-40B4-BE49-F238E27FC236}">
              <a16:creationId xmlns:a16="http://schemas.microsoft.com/office/drawing/2014/main" id="{76FA859B-02F0-486F-870D-5BEAF46D624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51" name="Text Box 23">
          <a:extLst>
            <a:ext uri="{FF2B5EF4-FFF2-40B4-BE49-F238E27FC236}">
              <a16:creationId xmlns:a16="http://schemas.microsoft.com/office/drawing/2014/main" id="{7B69BD16-A611-4362-9288-9831EBB9DB6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52" name="Text Box 24">
          <a:extLst>
            <a:ext uri="{FF2B5EF4-FFF2-40B4-BE49-F238E27FC236}">
              <a16:creationId xmlns:a16="http://schemas.microsoft.com/office/drawing/2014/main" id="{61958ECC-EA4A-4572-983A-60637EB842A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53" name="Text Box 25">
          <a:extLst>
            <a:ext uri="{FF2B5EF4-FFF2-40B4-BE49-F238E27FC236}">
              <a16:creationId xmlns:a16="http://schemas.microsoft.com/office/drawing/2014/main" id="{0D21DC62-C939-48F9-8D0F-31F5033C05E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54" name="Text Box 26">
          <a:extLst>
            <a:ext uri="{FF2B5EF4-FFF2-40B4-BE49-F238E27FC236}">
              <a16:creationId xmlns:a16="http://schemas.microsoft.com/office/drawing/2014/main" id="{826CFB78-4ED9-4FF1-A8A6-4FE7403C616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55" name="Text Box 27">
          <a:extLst>
            <a:ext uri="{FF2B5EF4-FFF2-40B4-BE49-F238E27FC236}">
              <a16:creationId xmlns:a16="http://schemas.microsoft.com/office/drawing/2014/main" id="{B4C498DD-B6D3-41A7-AAD9-A0EA5BF00FA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56" name="Text Box 28">
          <a:extLst>
            <a:ext uri="{FF2B5EF4-FFF2-40B4-BE49-F238E27FC236}">
              <a16:creationId xmlns:a16="http://schemas.microsoft.com/office/drawing/2014/main" id="{1766B5A1-CD88-4757-8D27-FE107204CB3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57" name="Text Box 29">
          <a:extLst>
            <a:ext uri="{FF2B5EF4-FFF2-40B4-BE49-F238E27FC236}">
              <a16:creationId xmlns:a16="http://schemas.microsoft.com/office/drawing/2014/main" id="{F25AE3D1-3016-489A-88D2-0AB0DAE9F65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58" name="Text Box 14">
          <a:extLst>
            <a:ext uri="{FF2B5EF4-FFF2-40B4-BE49-F238E27FC236}">
              <a16:creationId xmlns:a16="http://schemas.microsoft.com/office/drawing/2014/main" id="{11E76459-8339-4C37-B581-7155075A125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59" name="Text Box 15">
          <a:extLst>
            <a:ext uri="{FF2B5EF4-FFF2-40B4-BE49-F238E27FC236}">
              <a16:creationId xmlns:a16="http://schemas.microsoft.com/office/drawing/2014/main" id="{D5EC3416-017E-4A7F-8478-0AA150D3F96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60" name="Text Box 16">
          <a:extLst>
            <a:ext uri="{FF2B5EF4-FFF2-40B4-BE49-F238E27FC236}">
              <a16:creationId xmlns:a16="http://schemas.microsoft.com/office/drawing/2014/main" id="{D76FAB90-6442-45DD-AC78-12BBAA41A77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61" name="Text Box 17">
          <a:extLst>
            <a:ext uri="{FF2B5EF4-FFF2-40B4-BE49-F238E27FC236}">
              <a16:creationId xmlns:a16="http://schemas.microsoft.com/office/drawing/2014/main" id="{79CD0E8E-C98A-484F-9C66-1E42A2C81CA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62" name="Text Box 18">
          <a:extLst>
            <a:ext uri="{FF2B5EF4-FFF2-40B4-BE49-F238E27FC236}">
              <a16:creationId xmlns:a16="http://schemas.microsoft.com/office/drawing/2014/main" id="{D1F51F8A-FA4D-46C9-8268-88103283B2E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63" name="Text Box 19">
          <a:extLst>
            <a:ext uri="{FF2B5EF4-FFF2-40B4-BE49-F238E27FC236}">
              <a16:creationId xmlns:a16="http://schemas.microsoft.com/office/drawing/2014/main" id="{991B38BE-8050-430F-96EE-DACFCDF859D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64" name="Text Box 20">
          <a:extLst>
            <a:ext uri="{FF2B5EF4-FFF2-40B4-BE49-F238E27FC236}">
              <a16:creationId xmlns:a16="http://schemas.microsoft.com/office/drawing/2014/main" id="{BDD20F64-3C07-4105-9980-7D80DC2CE5C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65" name="Text Box 21">
          <a:extLst>
            <a:ext uri="{FF2B5EF4-FFF2-40B4-BE49-F238E27FC236}">
              <a16:creationId xmlns:a16="http://schemas.microsoft.com/office/drawing/2014/main" id="{96FBF772-8EE4-4149-8B35-E23CA243C13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66" name="Text Box 14">
          <a:extLst>
            <a:ext uri="{FF2B5EF4-FFF2-40B4-BE49-F238E27FC236}">
              <a16:creationId xmlns:a16="http://schemas.microsoft.com/office/drawing/2014/main" id="{979AE90A-D693-4F88-BB1E-5659FAE0684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67" name="Text Box 15">
          <a:extLst>
            <a:ext uri="{FF2B5EF4-FFF2-40B4-BE49-F238E27FC236}">
              <a16:creationId xmlns:a16="http://schemas.microsoft.com/office/drawing/2014/main" id="{056947AC-0BDD-492C-AC0D-EFE6C33EA77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68" name="Text Box 16">
          <a:extLst>
            <a:ext uri="{FF2B5EF4-FFF2-40B4-BE49-F238E27FC236}">
              <a16:creationId xmlns:a16="http://schemas.microsoft.com/office/drawing/2014/main" id="{27E96C81-CE88-4761-9E0A-DB5FAC98B2A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69" name="Text Box 17">
          <a:extLst>
            <a:ext uri="{FF2B5EF4-FFF2-40B4-BE49-F238E27FC236}">
              <a16:creationId xmlns:a16="http://schemas.microsoft.com/office/drawing/2014/main" id="{7F687D47-E2CF-48D9-90FB-B31341727C8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70" name="Text Box 18">
          <a:extLst>
            <a:ext uri="{FF2B5EF4-FFF2-40B4-BE49-F238E27FC236}">
              <a16:creationId xmlns:a16="http://schemas.microsoft.com/office/drawing/2014/main" id="{A3A99392-FA71-4311-8ECC-260BFD8E5A7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71" name="Text Box 19">
          <a:extLst>
            <a:ext uri="{FF2B5EF4-FFF2-40B4-BE49-F238E27FC236}">
              <a16:creationId xmlns:a16="http://schemas.microsoft.com/office/drawing/2014/main" id="{931BDF9C-48C0-4EF2-A6DD-54628626007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72" name="Text Box 20">
          <a:extLst>
            <a:ext uri="{FF2B5EF4-FFF2-40B4-BE49-F238E27FC236}">
              <a16:creationId xmlns:a16="http://schemas.microsoft.com/office/drawing/2014/main" id="{58431D32-BEB2-471F-81BE-31985296824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73" name="Text Box 21">
          <a:extLst>
            <a:ext uri="{FF2B5EF4-FFF2-40B4-BE49-F238E27FC236}">
              <a16:creationId xmlns:a16="http://schemas.microsoft.com/office/drawing/2014/main" id="{4C9EBF64-3922-4F6C-AAED-DB2E9ABD807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74" name="Text Box 22">
          <a:extLst>
            <a:ext uri="{FF2B5EF4-FFF2-40B4-BE49-F238E27FC236}">
              <a16:creationId xmlns:a16="http://schemas.microsoft.com/office/drawing/2014/main" id="{70790A8C-3D4A-4D29-95E2-DE7EFF809F3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75" name="Text Box 23">
          <a:extLst>
            <a:ext uri="{FF2B5EF4-FFF2-40B4-BE49-F238E27FC236}">
              <a16:creationId xmlns:a16="http://schemas.microsoft.com/office/drawing/2014/main" id="{76414352-5BD4-4F72-8F05-B267FB149CC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76" name="Text Box 24">
          <a:extLst>
            <a:ext uri="{FF2B5EF4-FFF2-40B4-BE49-F238E27FC236}">
              <a16:creationId xmlns:a16="http://schemas.microsoft.com/office/drawing/2014/main" id="{0461A2C8-5E7A-41E8-81C6-0464D4EC022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77" name="Text Box 25">
          <a:extLst>
            <a:ext uri="{FF2B5EF4-FFF2-40B4-BE49-F238E27FC236}">
              <a16:creationId xmlns:a16="http://schemas.microsoft.com/office/drawing/2014/main" id="{7823F438-C0BF-4EE1-ACEA-B0D25621C00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78" name="Text Box 26">
          <a:extLst>
            <a:ext uri="{FF2B5EF4-FFF2-40B4-BE49-F238E27FC236}">
              <a16:creationId xmlns:a16="http://schemas.microsoft.com/office/drawing/2014/main" id="{96BB03A9-5801-44F8-BF32-33CA6D6BA10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79" name="Text Box 27">
          <a:extLst>
            <a:ext uri="{FF2B5EF4-FFF2-40B4-BE49-F238E27FC236}">
              <a16:creationId xmlns:a16="http://schemas.microsoft.com/office/drawing/2014/main" id="{3D62E37A-5C04-4E30-A976-CF612E8815C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80" name="Text Box 28">
          <a:extLst>
            <a:ext uri="{FF2B5EF4-FFF2-40B4-BE49-F238E27FC236}">
              <a16:creationId xmlns:a16="http://schemas.microsoft.com/office/drawing/2014/main" id="{D99ED469-C221-4B10-8E86-B87C6413669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81" name="Text Box 29">
          <a:extLst>
            <a:ext uri="{FF2B5EF4-FFF2-40B4-BE49-F238E27FC236}">
              <a16:creationId xmlns:a16="http://schemas.microsoft.com/office/drawing/2014/main" id="{C42F6083-C441-400A-932A-6BE63A94D51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82" name="Text Box 14">
          <a:extLst>
            <a:ext uri="{FF2B5EF4-FFF2-40B4-BE49-F238E27FC236}">
              <a16:creationId xmlns:a16="http://schemas.microsoft.com/office/drawing/2014/main" id="{2151BEB0-50A5-48CB-B2D4-7D5C210E029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83" name="Text Box 15">
          <a:extLst>
            <a:ext uri="{FF2B5EF4-FFF2-40B4-BE49-F238E27FC236}">
              <a16:creationId xmlns:a16="http://schemas.microsoft.com/office/drawing/2014/main" id="{DAB83273-5367-4084-98CF-EB4AC833E99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84" name="Text Box 16">
          <a:extLst>
            <a:ext uri="{FF2B5EF4-FFF2-40B4-BE49-F238E27FC236}">
              <a16:creationId xmlns:a16="http://schemas.microsoft.com/office/drawing/2014/main" id="{F14CA9EC-97C5-4025-B395-C10D0C623F1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85" name="Text Box 17">
          <a:extLst>
            <a:ext uri="{FF2B5EF4-FFF2-40B4-BE49-F238E27FC236}">
              <a16:creationId xmlns:a16="http://schemas.microsoft.com/office/drawing/2014/main" id="{30FEBBA5-69B3-4073-9BF9-53F473157FE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86" name="Text Box 18">
          <a:extLst>
            <a:ext uri="{FF2B5EF4-FFF2-40B4-BE49-F238E27FC236}">
              <a16:creationId xmlns:a16="http://schemas.microsoft.com/office/drawing/2014/main" id="{79B27EBC-37DC-43AC-8584-79D5FA8F1B0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87" name="Text Box 19">
          <a:extLst>
            <a:ext uri="{FF2B5EF4-FFF2-40B4-BE49-F238E27FC236}">
              <a16:creationId xmlns:a16="http://schemas.microsoft.com/office/drawing/2014/main" id="{3E935774-31FE-4119-82F7-B14E0CD2961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88" name="Text Box 20">
          <a:extLst>
            <a:ext uri="{FF2B5EF4-FFF2-40B4-BE49-F238E27FC236}">
              <a16:creationId xmlns:a16="http://schemas.microsoft.com/office/drawing/2014/main" id="{F0173691-C2B0-4A13-96FC-4B2AFB2B033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89" name="Text Box 21">
          <a:extLst>
            <a:ext uri="{FF2B5EF4-FFF2-40B4-BE49-F238E27FC236}">
              <a16:creationId xmlns:a16="http://schemas.microsoft.com/office/drawing/2014/main" id="{D6FAC3A0-C7D3-481D-B3D6-869A424E399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90" name="Text Box 14">
          <a:extLst>
            <a:ext uri="{FF2B5EF4-FFF2-40B4-BE49-F238E27FC236}">
              <a16:creationId xmlns:a16="http://schemas.microsoft.com/office/drawing/2014/main" id="{28D48348-CBA0-40D4-9B4B-AA1922A2E0C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91" name="Text Box 15">
          <a:extLst>
            <a:ext uri="{FF2B5EF4-FFF2-40B4-BE49-F238E27FC236}">
              <a16:creationId xmlns:a16="http://schemas.microsoft.com/office/drawing/2014/main" id="{F3163BA0-81A7-47D2-8D08-A8CC9332F94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92" name="Text Box 16">
          <a:extLst>
            <a:ext uri="{FF2B5EF4-FFF2-40B4-BE49-F238E27FC236}">
              <a16:creationId xmlns:a16="http://schemas.microsoft.com/office/drawing/2014/main" id="{05B97B6F-C1C9-48AC-86DE-C3492A2F6BD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93" name="Text Box 17">
          <a:extLst>
            <a:ext uri="{FF2B5EF4-FFF2-40B4-BE49-F238E27FC236}">
              <a16:creationId xmlns:a16="http://schemas.microsoft.com/office/drawing/2014/main" id="{DB4C2BCA-078B-4C3D-87E7-16768DEE90E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94" name="Text Box 18">
          <a:extLst>
            <a:ext uri="{FF2B5EF4-FFF2-40B4-BE49-F238E27FC236}">
              <a16:creationId xmlns:a16="http://schemas.microsoft.com/office/drawing/2014/main" id="{8D9FE5EE-3E3F-4B95-BB4B-47CBBF9AB34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95" name="Text Box 19">
          <a:extLst>
            <a:ext uri="{FF2B5EF4-FFF2-40B4-BE49-F238E27FC236}">
              <a16:creationId xmlns:a16="http://schemas.microsoft.com/office/drawing/2014/main" id="{1C5B9940-D978-4933-821C-901CD87917B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96" name="Text Box 20">
          <a:extLst>
            <a:ext uri="{FF2B5EF4-FFF2-40B4-BE49-F238E27FC236}">
              <a16:creationId xmlns:a16="http://schemas.microsoft.com/office/drawing/2014/main" id="{82929FE2-9293-4654-85CC-2AAA71D1E39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97" name="Text Box 21">
          <a:extLst>
            <a:ext uri="{FF2B5EF4-FFF2-40B4-BE49-F238E27FC236}">
              <a16:creationId xmlns:a16="http://schemas.microsoft.com/office/drawing/2014/main" id="{37617049-23E2-4B5D-9287-4F4F9AC8727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98" name="Text Box 22">
          <a:extLst>
            <a:ext uri="{FF2B5EF4-FFF2-40B4-BE49-F238E27FC236}">
              <a16:creationId xmlns:a16="http://schemas.microsoft.com/office/drawing/2014/main" id="{EF02DE93-E7BF-4A43-A2C9-6C14AF69324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499" name="Text Box 23">
          <a:extLst>
            <a:ext uri="{FF2B5EF4-FFF2-40B4-BE49-F238E27FC236}">
              <a16:creationId xmlns:a16="http://schemas.microsoft.com/office/drawing/2014/main" id="{EDFC6481-9704-4A45-A054-4ACA9269878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00" name="Text Box 24">
          <a:extLst>
            <a:ext uri="{FF2B5EF4-FFF2-40B4-BE49-F238E27FC236}">
              <a16:creationId xmlns:a16="http://schemas.microsoft.com/office/drawing/2014/main" id="{14BC6DE8-0A46-4CAA-86B7-CD6889BBAC7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01" name="Text Box 25">
          <a:extLst>
            <a:ext uri="{FF2B5EF4-FFF2-40B4-BE49-F238E27FC236}">
              <a16:creationId xmlns:a16="http://schemas.microsoft.com/office/drawing/2014/main" id="{3E141312-224E-4192-9F06-76B7EB7C36E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02" name="Text Box 26">
          <a:extLst>
            <a:ext uri="{FF2B5EF4-FFF2-40B4-BE49-F238E27FC236}">
              <a16:creationId xmlns:a16="http://schemas.microsoft.com/office/drawing/2014/main" id="{50943D0B-79DE-4A4D-8B01-7DBE1987465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03" name="Text Box 27">
          <a:extLst>
            <a:ext uri="{FF2B5EF4-FFF2-40B4-BE49-F238E27FC236}">
              <a16:creationId xmlns:a16="http://schemas.microsoft.com/office/drawing/2014/main" id="{769F7F81-DE0E-4B2A-8779-480138B260A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04" name="Text Box 28">
          <a:extLst>
            <a:ext uri="{FF2B5EF4-FFF2-40B4-BE49-F238E27FC236}">
              <a16:creationId xmlns:a16="http://schemas.microsoft.com/office/drawing/2014/main" id="{DE68E23B-563E-40BA-B46D-86F7E6928A4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05" name="Text Box 29">
          <a:extLst>
            <a:ext uri="{FF2B5EF4-FFF2-40B4-BE49-F238E27FC236}">
              <a16:creationId xmlns:a16="http://schemas.microsoft.com/office/drawing/2014/main" id="{257447FE-C212-4B96-AE7A-64EA07460B9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06" name="Text Box 14">
          <a:extLst>
            <a:ext uri="{FF2B5EF4-FFF2-40B4-BE49-F238E27FC236}">
              <a16:creationId xmlns:a16="http://schemas.microsoft.com/office/drawing/2014/main" id="{2BC4EFB4-985F-4E58-84D7-C3F79B78F8D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07" name="Text Box 15">
          <a:extLst>
            <a:ext uri="{FF2B5EF4-FFF2-40B4-BE49-F238E27FC236}">
              <a16:creationId xmlns:a16="http://schemas.microsoft.com/office/drawing/2014/main" id="{6D8E79C2-8EAD-4F04-B865-C7683FA2674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08" name="Text Box 16">
          <a:extLst>
            <a:ext uri="{FF2B5EF4-FFF2-40B4-BE49-F238E27FC236}">
              <a16:creationId xmlns:a16="http://schemas.microsoft.com/office/drawing/2014/main" id="{3CE65D9F-752F-4149-A682-63F89A0ED0A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09" name="Text Box 17">
          <a:extLst>
            <a:ext uri="{FF2B5EF4-FFF2-40B4-BE49-F238E27FC236}">
              <a16:creationId xmlns:a16="http://schemas.microsoft.com/office/drawing/2014/main" id="{1AA8CCFA-34BE-4A9C-B5D5-86C14D4098A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10" name="Text Box 18">
          <a:extLst>
            <a:ext uri="{FF2B5EF4-FFF2-40B4-BE49-F238E27FC236}">
              <a16:creationId xmlns:a16="http://schemas.microsoft.com/office/drawing/2014/main" id="{22831519-5EBE-4C73-A57A-5DE5992888B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11" name="Text Box 19">
          <a:extLst>
            <a:ext uri="{FF2B5EF4-FFF2-40B4-BE49-F238E27FC236}">
              <a16:creationId xmlns:a16="http://schemas.microsoft.com/office/drawing/2014/main" id="{5FFBA481-1A97-4943-A044-7AF4939579F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12" name="Text Box 20">
          <a:extLst>
            <a:ext uri="{FF2B5EF4-FFF2-40B4-BE49-F238E27FC236}">
              <a16:creationId xmlns:a16="http://schemas.microsoft.com/office/drawing/2014/main" id="{7A3E0993-7BA6-4779-9E42-783723E5937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13" name="Text Box 21">
          <a:extLst>
            <a:ext uri="{FF2B5EF4-FFF2-40B4-BE49-F238E27FC236}">
              <a16:creationId xmlns:a16="http://schemas.microsoft.com/office/drawing/2014/main" id="{7016B75E-1B1A-4E2D-8EC5-C2CF543BD41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14" name="Text Box 14">
          <a:extLst>
            <a:ext uri="{FF2B5EF4-FFF2-40B4-BE49-F238E27FC236}">
              <a16:creationId xmlns:a16="http://schemas.microsoft.com/office/drawing/2014/main" id="{5B73D496-32F9-45AA-B2D5-F7F6E995809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15" name="Text Box 15">
          <a:extLst>
            <a:ext uri="{FF2B5EF4-FFF2-40B4-BE49-F238E27FC236}">
              <a16:creationId xmlns:a16="http://schemas.microsoft.com/office/drawing/2014/main" id="{1F3BCA5A-36DA-4998-B289-4081402986C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16" name="Text Box 16">
          <a:extLst>
            <a:ext uri="{FF2B5EF4-FFF2-40B4-BE49-F238E27FC236}">
              <a16:creationId xmlns:a16="http://schemas.microsoft.com/office/drawing/2014/main" id="{08D5C582-75ED-4AB2-A619-AE1DAF648BE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17" name="Text Box 17">
          <a:extLst>
            <a:ext uri="{FF2B5EF4-FFF2-40B4-BE49-F238E27FC236}">
              <a16:creationId xmlns:a16="http://schemas.microsoft.com/office/drawing/2014/main" id="{8B2728CB-061E-4C96-B713-B343218CB44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18" name="Text Box 18">
          <a:extLst>
            <a:ext uri="{FF2B5EF4-FFF2-40B4-BE49-F238E27FC236}">
              <a16:creationId xmlns:a16="http://schemas.microsoft.com/office/drawing/2014/main" id="{48B06E9E-6733-422B-9F41-51ADA100687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19" name="Text Box 19">
          <a:extLst>
            <a:ext uri="{FF2B5EF4-FFF2-40B4-BE49-F238E27FC236}">
              <a16:creationId xmlns:a16="http://schemas.microsoft.com/office/drawing/2014/main" id="{9837D4D6-B3E5-413D-B57F-6A0002743D9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20" name="Text Box 20">
          <a:extLst>
            <a:ext uri="{FF2B5EF4-FFF2-40B4-BE49-F238E27FC236}">
              <a16:creationId xmlns:a16="http://schemas.microsoft.com/office/drawing/2014/main" id="{806E3009-FC3F-414E-9E0A-BF56B0C147A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21" name="Text Box 21">
          <a:extLst>
            <a:ext uri="{FF2B5EF4-FFF2-40B4-BE49-F238E27FC236}">
              <a16:creationId xmlns:a16="http://schemas.microsoft.com/office/drawing/2014/main" id="{8E0BF5BA-B9A3-477C-A583-BCD397CACE7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22" name="Text Box 22">
          <a:extLst>
            <a:ext uri="{FF2B5EF4-FFF2-40B4-BE49-F238E27FC236}">
              <a16:creationId xmlns:a16="http://schemas.microsoft.com/office/drawing/2014/main" id="{69543CE8-ECF1-49AD-BA85-12AC66625C6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23" name="Text Box 23">
          <a:extLst>
            <a:ext uri="{FF2B5EF4-FFF2-40B4-BE49-F238E27FC236}">
              <a16:creationId xmlns:a16="http://schemas.microsoft.com/office/drawing/2014/main" id="{C337A61A-4694-4E5A-840F-8ADEC16D2C9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24" name="Text Box 24">
          <a:extLst>
            <a:ext uri="{FF2B5EF4-FFF2-40B4-BE49-F238E27FC236}">
              <a16:creationId xmlns:a16="http://schemas.microsoft.com/office/drawing/2014/main" id="{DD976654-BEAB-44A5-9028-CFD228BEB96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25" name="Text Box 25">
          <a:extLst>
            <a:ext uri="{FF2B5EF4-FFF2-40B4-BE49-F238E27FC236}">
              <a16:creationId xmlns:a16="http://schemas.microsoft.com/office/drawing/2014/main" id="{1A0E4136-17D5-4CF0-9537-90BD7898CFD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26" name="Text Box 26">
          <a:extLst>
            <a:ext uri="{FF2B5EF4-FFF2-40B4-BE49-F238E27FC236}">
              <a16:creationId xmlns:a16="http://schemas.microsoft.com/office/drawing/2014/main" id="{5BA7C2AE-E2DB-4734-8A09-8C559AD92F6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27" name="Text Box 27">
          <a:extLst>
            <a:ext uri="{FF2B5EF4-FFF2-40B4-BE49-F238E27FC236}">
              <a16:creationId xmlns:a16="http://schemas.microsoft.com/office/drawing/2014/main" id="{56507007-7015-4CD1-A3B1-5A08063DAC7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28" name="Text Box 28">
          <a:extLst>
            <a:ext uri="{FF2B5EF4-FFF2-40B4-BE49-F238E27FC236}">
              <a16:creationId xmlns:a16="http://schemas.microsoft.com/office/drawing/2014/main" id="{77904BC3-5185-4802-BB8B-6BC31E55758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29" name="Text Box 29">
          <a:extLst>
            <a:ext uri="{FF2B5EF4-FFF2-40B4-BE49-F238E27FC236}">
              <a16:creationId xmlns:a16="http://schemas.microsoft.com/office/drawing/2014/main" id="{F9F3F9B5-31F7-4FF3-BEDC-D08D08BFABE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30" name="Text Box 14">
          <a:extLst>
            <a:ext uri="{FF2B5EF4-FFF2-40B4-BE49-F238E27FC236}">
              <a16:creationId xmlns:a16="http://schemas.microsoft.com/office/drawing/2014/main" id="{206A1949-254C-4B24-8D91-FEF8CBC6CE7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31" name="Text Box 15">
          <a:extLst>
            <a:ext uri="{FF2B5EF4-FFF2-40B4-BE49-F238E27FC236}">
              <a16:creationId xmlns:a16="http://schemas.microsoft.com/office/drawing/2014/main" id="{0EFF0826-B066-4D1B-A31F-845BEDD7279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32" name="Text Box 16">
          <a:extLst>
            <a:ext uri="{FF2B5EF4-FFF2-40B4-BE49-F238E27FC236}">
              <a16:creationId xmlns:a16="http://schemas.microsoft.com/office/drawing/2014/main" id="{E072AA1C-F033-472D-8BE2-443F9C22FAE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33" name="Text Box 17">
          <a:extLst>
            <a:ext uri="{FF2B5EF4-FFF2-40B4-BE49-F238E27FC236}">
              <a16:creationId xmlns:a16="http://schemas.microsoft.com/office/drawing/2014/main" id="{5FD14924-9DB1-4F52-B352-275C7C1D4E5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34" name="Text Box 18">
          <a:extLst>
            <a:ext uri="{FF2B5EF4-FFF2-40B4-BE49-F238E27FC236}">
              <a16:creationId xmlns:a16="http://schemas.microsoft.com/office/drawing/2014/main" id="{D87F373C-3C30-4F3D-9326-B107F3B0B58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35" name="Text Box 19">
          <a:extLst>
            <a:ext uri="{FF2B5EF4-FFF2-40B4-BE49-F238E27FC236}">
              <a16:creationId xmlns:a16="http://schemas.microsoft.com/office/drawing/2014/main" id="{1CA85089-3CB8-4BE2-84C5-75F2AED5B94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36" name="Text Box 20">
          <a:extLst>
            <a:ext uri="{FF2B5EF4-FFF2-40B4-BE49-F238E27FC236}">
              <a16:creationId xmlns:a16="http://schemas.microsoft.com/office/drawing/2014/main" id="{A4942491-7920-4C4D-97A6-0DEAAC0F63B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37" name="Text Box 21">
          <a:extLst>
            <a:ext uri="{FF2B5EF4-FFF2-40B4-BE49-F238E27FC236}">
              <a16:creationId xmlns:a16="http://schemas.microsoft.com/office/drawing/2014/main" id="{49931838-5B92-4027-87BD-5EC4003FEE5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38" name="Text Box 14">
          <a:extLst>
            <a:ext uri="{FF2B5EF4-FFF2-40B4-BE49-F238E27FC236}">
              <a16:creationId xmlns:a16="http://schemas.microsoft.com/office/drawing/2014/main" id="{A4397BA9-D16B-4292-A8AE-B0EFADD61F2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39" name="Text Box 15">
          <a:extLst>
            <a:ext uri="{FF2B5EF4-FFF2-40B4-BE49-F238E27FC236}">
              <a16:creationId xmlns:a16="http://schemas.microsoft.com/office/drawing/2014/main" id="{5783055A-AC8C-4BB9-BF4D-25B5D17E192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40" name="Text Box 16">
          <a:extLst>
            <a:ext uri="{FF2B5EF4-FFF2-40B4-BE49-F238E27FC236}">
              <a16:creationId xmlns:a16="http://schemas.microsoft.com/office/drawing/2014/main" id="{7EA16505-73E9-465A-BC34-685BBB2A5EF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41" name="Text Box 17">
          <a:extLst>
            <a:ext uri="{FF2B5EF4-FFF2-40B4-BE49-F238E27FC236}">
              <a16:creationId xmlns:a16="http://schemas.microsoft.com/office/drawing/2014/main" id="{CAFE4D3A-22B7-4E48-9B6D-BD434498A81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42" name="Text Box 18">
          <a:extLst>
            <a:ext uri="{FF2B5EF4-FFF2-40B4-BE49-F238E27FC236}">
              <a16:creationId xmlns:a16="http://schemas.microsoft.com/office/drawing/2014/main" id="{5CAB99C6-677C-4212-A2BD-980DAFA8BAD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43" name="Text Box 19">
          <a:extLst>
            <a:ext uri="{FF2B5EF4-FFF2-40B4-BE49-F238E27FC236}">
              <a16:creationId xmlns:a16="http://schemas.microsoft.com/office/drawing/2014/main" id="{54AB3351-B0A6-49DE-ADC6-9E15DCA40CF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44" name="Text Box 20">
          <a:extLst>
            <a:ext uri="{FF2B5EF4-FFF2-40B4-BE49-F238E27FC236}">
              <a16:creationId xmlns:a16="http://schemas.microsoft.com/office/drawing/2014/main" id="{6F67C6E2-369F-4E59-933D-83608F4ACD1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45" name="Text Box 21">
          <a:extLst>
            <a:ext uri="{FF2B5EF4-FFF2-40B4-BE49-F238E27FC236}">
              <a16:creationId xmlns:a16="http://schemas.microsoft.com/office/drawing/2014/main" id="{2A0C6F7A-0528-4BFE-B6FD-0C73B0DFFEB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46" name="Text Box 22">
          <a:extLst>
            <a:ext uri="{FF2B5EF4-FFF2-40B4-BE49-F238E27FC236}">
              <a16:creationId xmlns:a16="http://schemas.microsoft.com/office/drawing/2014/main" id="{712D0E5A-1F71-4B10-B58A-D87AB48B476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47" name="Text Box 23">
          <a:extLst>
            <a:ext uri="{FF2B5EF4-FFF2-40B4-BE49-F238E27FC236}">
              <a16:creationId xmlns:a16="http://schemas.microsoft.com/office/drawing/2014/main" id="{765A70F3-4831-48A3-B2FB-5CEF52818C1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48" name="Text Box 24">
          <a:extLst>
            <a:ext uri="{FF2B5EF4-FFF2-40B4-BE49-F238E27FC236}">
              <a16:creationId xmlns:a16="http://schemas.microsoft.com/office/drawing/2014/main" id="{342E1605-C36E-4CF4-BB98-1BC141F1B4B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49" name="Text Box 25">
          <a:extLst>
            <a:ext uri="{FF2B5EF4-FFF2-40B4-BE49-F238E27FC236}">
              <a16:creationId xmlns:a16="http://schemas.microsoft.com/office/drawing/2014/main" id="{15E4758D-A815-4599-839A-4139E707AA3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50" name="Text Box 26">
          <a:extLst>
            <a:ext uri="{FF2B5EF4-FFF2-40B4-BE49-F238E27FC236}">
              <a16:creationId xmlns:a16="http://schemas.microsoft.com/office/drawing/2014/main" id="{2AE4CB66-BCC6-4AD9-B81D-A3AE46D1BB4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51" name="Text Box 27">
          <a:extLst>
            <a:ext uri="{FF2B5EF4-FFF2-40B4-BE49-F238E27FC236}">
              <a16:creationId xmlns:a16="http://schemas.microsoft.com/office/drawing/2014/main" id="{1C6B6513-0A00-431C-A644-20C0BB4E510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52" name="Text Box 28">
          <a:extLst>
            <a:ext uri="{FF2B5EF4-FFF2-40B4-BE49-F238E27FC236}">
              <a16:creationId xmlns:a16="http://schemas.microsoft.com/office/drawing/2014/main" id="{9EB58A76-1484-43BD-BEC0-29DED7B1037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53" name="Text Box 29">
          <a:extLst>
            <a:ext uri="{FF2B5EF4-FFF2-40B4-BE49-F238E27FC236}">
              <a16:creationId xmlns:a16="http://schemas.microsoft.com/office/drawing/2014/main" id="{F426BF6D-A1CC-4CC3-98A8-0FC9CAC2F87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54" name="Text Box 14">
          <a:extLst>
            <a:ext uri="{FF2B5EF4-FFF2-40B4-BE49-F238E27FC236}">
              <a16:creationId xmlns:a16="http://schemas.microsoft.com/office/drawing/2014/main" id="{05C3F069-0D49-4068-8188-5BB97A04C3B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55" name="Text Box 15">
          <a:extLst>
            <a:ext uri="{FF2B5EF4-FFF2-40B4-BE49-F238E27FC236}">
              <a16:creationId xmlns:a16="http://schemas.microsoft.com/office/drawing/2014/main" id="{E8FD2AD8-FCD5-49D3-BF8C-BC5559CEA69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56" name="Text Box 16">
          <a:extLst>
            <a:ext uri="{FF2B5EF4-FFF2-40B4-BE49-F238E27FC236}">
              <a16:creationId xmlns:a16="http://schemas.microsoft.com/office/drawing/2014/main" id="{B98A2760-92C8-43A5-9E4A-2742445A5B0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57" name="Text Box 17">
          <a:extLst>
            <a:ext uri="{FF2B5EF4-FFF2-40B4-BE49-F238E27FC236}">
              <a16:creationId xmlns:a16="http://schemas.microsoft.com/office/drawing/2014/main" id="{EA94DBCC-0CCB-4F99-96FF-1FAB91E0EE3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58" name="Text Box 18">
          <a:extLst>
            <a:ext uri="{FF2B5EF4-FFF2-40B4-BE49-F238E27FC236}">
              <a16:creationId xmlns:a16="http://schemas.microsoft.com/office/drawing/2014/main" id="{8874426B-A69A-48C1-8021-8EA0FEA4902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59" name="Text Box 19">
          <a:extLst>
            <a:ext uri="{FF2B5EF4-FFF2-40B4-BE49-F238E27FC236}">
              <a16:creationId xmlns:a16="http://schemas.microsoft.com/office/drawing/2014/main" id="{F480D6D8-F182-4A49-A0A6-1835193F758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60" name="Text Box 20">
          <a:extLst>
            <a:ext uri="{FF2B5EF4-FFF2-40B4-BE49-F238E27FC236}">
              <a16:creationId xmlns:a16="http://schemas.microsoft.com/office/drawing/2014/main" id="{1A13E5AE-29C3-4E74-8FD3-32F273C9372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61" name="Text Box 21">
          <a:extLst>
            <a:ext uri="{FF2B5EF4-FFF2-40B4-BE49-F238E27FC236}">
              <a16:creationId xmlns:a16="http://schemas.microsoft.com/office/drawing/2014/main" id="{D30EFDD4-BE50-477A-974B-38FF18FE944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62" name="Text Box 14">
          <a:extLst>
            <a:ext uri="{FF2B5EF4-FFF2-40B4-BE49-F238E27FC236}">
              <a16:creationId xmlns:a16="http://schemas.microsoft.com/office/drawing/2014/main" id="{C42EF1ED-6547-4A33-945D-2DD08D174D8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63" name="Text Box 15">
          <a:extLst>
            <a:ext uri="{FF2B5EF4-FFF2-40B4-BE49-F238E27FC236}">
              <a16:creationId xmlns:a16="http://schemas.microsoft.com/office/drawing/2014/main" id="{52E90BDD-0695-4A4F-9DFF-2CBE03D0624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64" name="Text Box 16">
          <a:extLst>
            <a:ext uri="{FF2B5EF4-FFF2-40B4-BE49-F238E27FC236}">
              <a16:creationId xmlns:a16="http://schemas.microsoft.com/office/drawing/2014/main" id="{49E24042-FDA7-4726-A37F-1974F2DD8F9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65" name="Text Box 17">
          <a:extLst>
            <a:ext uri="{FF2B5EF4-FFF2-40B4-BE49-F238E27FC236}">
              <a16:creationId xmlns:a16="http://schemas.microsoft.com/office/drawing/2014/main" id="{F9EF072C-BDD7-4F3A-A95F-6CD69322096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66" name="Text Box 18">
          <a:extLst>
            <a:ext uri="{FF2B5EF4-FFF2-40B4-BE49-F238E27FC236}">
              <a16:creationId xmlns:a16="http://schemas.microsoft.com/office/drawing/2014/main" id="{1C7B1733-4669-43FD-A402-2E2EB6B703F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67" name="Text Box 19">
          <a:extLst>
            <a:ext uri="{FF2B5EF4-FFF2-40B4-BE49-F238E27FC236}">
              <a16:creationId xmlns:a16="http://schemas.microsoft.com/office/drawing/2014/main" id="{A4FDCEC7-98D4-4FD0-B387-3EF9977A356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68" name="Text Box 20">
          <a:extLst>
            <a:ext uri="{FF2B5EF4-FFF2-40B4-BE49-F238E27FC236}">
              <a16:creationId xmlns:a16="http://schemas.microsoft.com/office/drawing/2014/main" id="{DA943F8E-00EB-4F2D-AFB7-65FF0AB9EB0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69" name="Text Box 21">
          <a:extLst>
            <a:ext uri="{FF2B5EF4-FFF2-40B4-BE49-F238E27FC236}">
              <a16:creationId xmlns:a16="http://schemas.microsoft.com/office/drawing/2014/main" id="{953CDC00-B251-4512-BAF8-02A2CAF1E27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70" name="Text Box 22">
          <a:extLst>
            <a:ext uri="{FF2B5EF4-FFF2-40B4-BE49-F238E27FC236}">
              <a16:creationId xmlns:a16="http://schemas.microsoft.com/office/drawing/2014/main" id="{E6B26427-2809-4FD1-A312-7B72AAA7FCC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71" name="Text Box 23">
          <a:extLst>
            <a:ext uri="{FF2B5EF4-FFF2-40B4-BE49-F238E27FC236}">
              <a16:creationId xmlns:a16="http://schemas.microsoft.com/office/drawing/2014/main" id="{033D3BEB-B2E2-40AA-97C3-EC499B74AA2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72" name="Text Box 24">
          <a:extLst>
            <a:ext uri="{FF2B5EF4-FFF2-40B4-BE49-F238E27FC236}">
              <a16:creationId xmlns:a16="http://schemas.microsoft.com/office/drawing/2014/main" id="{0D8EF707-E595-47CB-85E0-E2CABFFA28B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73" name="Text Box 25">
          <a:extLst>
            <a:ext uri="{FF2B5EF4-FFF2-40B4-BE49-F238E27FC236}">
              <a16:creationId xmlns:a16="http://schemas.microsoft.com/office/drawing/2014/main" id="{E3D22C32-05A5-4964-BCFE-2CF0CD3B920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74" name="Text Box 26">
          <a:extLst>
            <a:ext uri="{FF2B5EF4-FFF2-40B4-BE49-F238E27FC236}">
              <a16:creationId xmlns:a16="http://schemas.microsoft.com/office/drawing/2014/main" id="{BECC0B76-F9EB-4885-9F7A-4F13CFCDEC7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75" name="Text Box 27">
          <a:extLst>
            <a:ext uri="{FF2B5EF4-FFF2-40B4-BE49-F238E27FC236}">
              <a16:creationId xmlns:a16="http://schemas.microsoft.com/office/drawing/2014/main" id="{B12A0C4C-1112-4347-BC7F-26728922463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76" name="Text Box 28">
          <a:extLst>
            <a:ext uri="{FF2B5EF4-FFF2-40B4-BE49-F238E27FC236}">
              <a16:creationId xmlns:a16="http://schemas.microsoft.com/office/drawing/2014/main" id="{4CB3626E-403E-4618-8181-21DAAD13E26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77" name="Text Box 29">
          <a:extLst>
            <a:ext uri="{FF2B5EF4-FFF2-40B4-BE49-F238E27FC236}">
              <a16:creationId xmlns:a16="http://schemas.microsoft.com/office/drawing/2014/main" id="{CF9217D8-8243-40D9-A869-E94C2B06895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78" name="Text Box 14">
          <a:extLst>
            <a:ext uri="{FF2B5EF4-FFF2-40B4-BE49-F238E27FC236}">
              <a16:creationId xmlns:a16="http://schemas.microsoft.com/office/drawing/2014/main" id="{89361C5F-BC2D-4C0D-8E01-DEC248E387B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79" name="Text Box 15">
          <a:extLst>
            <a:ext uri="{FF2B5EF4-FFF2-40B4-BE49-F238E27FC236}">
              <a16:creationId xmlns:a16="http://schemas.microsoft.com/office/drawing/2014/main" id="{FA988313-0836-42C0-A5B0-D45BB9E150C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80" name="Text Box 16">
          <a:extLst>
            <a:ext uri="{FF2B5EF4-FFF2-40B4-BE49-F238E27FC236}">
              <a16:creationId xmlns:a16="http://schemas.microsoft.com/office/drawing/2014/main" id="{47886FF5-B586-4918-89A2-571A98FD256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81" name="Text Box 17">
          <a:extLst>
            <a:ext uri="{FF2B5EF4-FFF2-40B4-BE49-F238E27FC236}">
              <a16:creationId xmlns:a16="http://schemas.microsoft.com/office/drawing/2014/main" id="{C673E24E-58A8-4384-8E80-E406A1147CA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82" name="Text Box 18">
          <a:extLst>
            <a:ext uri="{FF2B5EF4-FFF2-40B4-BE49-F238E27FC236}">
              <a16:creationId xmlns:a16="http://schemas.microsoft.com/office/drawing/2014/main" id="{21D7D3B1-25CC-42BD-90A3-C994EC1E334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83" name="Text Box 19">
          <a:extLst>
            <a:ext uri="{FF2B5EF4-FFF2-40B4-BE49-F238E27FC236}">
              <a16:creationId xmlns:a16="http://schemas.microsoft.com/office/drawing/2014/main" id="{3FBB20A2-C1CE-46C1-B8B5-E1C3B84DBFB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84" name="Text Box 20">
          <a:extLst>
            <a:ext uri="{FF2B5EF4-FFF2-40B4-BE49-F238E27FC236}">
              <a16:creationId xmlns:a16="http://schemas.microsoft.com/office/drawing/2014/main" id="{FC9B9735-E2A2-48BD-B115-29B3C4D1AFE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85" name="Text Box 21">
          <a:extLst>
            <a:ext uri="{FF2B5EF4-FFF2-40B4-BE49-F238E27FC236}">
              <a16:creationId xmlns:a16="http://schemas.microsoft.com/office/drawing/2014/main" id="{261C08F1-B2AB-4B00-A19D-E2A596B12E8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86" name="Text Box 14">
          <a:extLst>
            <a:ext uri="{FF2B5EF4-FFF2-40B4-BE49-F238E27FC236}">
              <a16:creationId xmlns:a16="http://schemas.microsoft.com/office/drawing/2014/main" id="{BB34BB96-BD82-4F84-8ABC-90236743C95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87" name="Text Box 15">
          <a:extLst>
            <a:ext uri="{FF2B5EF4-FFF2-40B4-BE49-F238E27FC236}">
              <a16:creationId xmlns:a16="http://schemas.microsoft.com/office/drawing/2014/main" id="{999BEE5B-949A-439E-A2CA-6456B7F7114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88" name="Text Box 16">
          <a:extLst>
            <a:ext uri="{FF2B5EF4-FFF2-40B4-BE49-F238E27FC236}">
              <a16:creationId xmlns:a16="http://schemas.microsoft.com/office/drawing/2014/main" id="{D7EDD784-57EF-47DE-8401-68D82B3EF67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89" name="Text Box 17">
          <a:extLst>
            <a:ext uri="{FF2B5EF4-FFF2-40B4-BE49-F238E27FC236}">
              <a16:creationId xmlns:a16="http://schemas.microsoft.com/office/drawing/2014/main" id="{9EB695F2-35AF-4916-99AD-E978FFE0D56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90" name="Text Box 18">
          <a:extLst>
            <a:ext uri="{FF2B5EF4-FFF2-40B4-BE49-F238E27FC236}">
              <a16:creationId xmlns:a16="http://schemas.microsoft.com/office/drawing/2014/main" id="{7B3173BA-D97A-48C7-BA22-E0EE54018066}"/>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91" name="Text Box 19">
          <a:extLst>
            <a:ext uri="{FF2B5EF4-FFF2-40B4-BE49-F238E27FC236}">
              <a16:creationId xmlns:a16="http://schemas.microsoft.com/office/drawing/2014/main" id="{4B6D7514-39D4-489B-910A-FE362BCF888F}"/>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92" name="Text Box 20">
          <a:extLst>
            <a:ext uri="{FF2B5EF4-FFF2-40B4-BE49-F238E27FC236}">
              <a16:creationId xmlns:a16="http://schemas.microsoft.com/office/drawing/2014/main" id="{FE2D7C19-D024-46AA-A85D-454DCA88410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93" name="Text Box 21">
          <a:extLst>
            <a:ext uri="{FF2B5EF4-FFF2-40B4-BE49-F238E27FC236}">
              <a16:creationId xmlns:a16="http://schemas.microsoft.com/office/drawing/2014/main" id="{F9222FC5-FF9F-4926-B1B9-2FC59EC1A31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94" name="Text Box 22">
          <a:extLst>
            <a:ext uri="{FF2B5EF4-FFF2-40B4-BE49-F238E27FC236}">
              <a16:creationId xmlns:a16="http://schemas.microsoft.com/office/drawing/2014/main" id="{A6F719D2-BFA6-4FCB-A306-A0A35C261A9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95" name="Text Box 23">
          <a:extLst>
            <a:ext uri="{FF2B5EF4-FFF2-40B4-BE49-F238E27FC236}">
              <a16:creationId xmlns:a16="http://schemas.microsoft.com/office/drawing/2014/main" id="{310238BD-B879-448D-B8AA-7862FFF43B87}"/>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96" name="Text Box 24">
          <a:extLst>
            <a:ext uri="{FF2B5EF4-FFF2-40B4-BE49-F238E27FC236}">
              <a16:creationId xmlns:a16="http://schemas.microsoft.com/office/drawing/2014/main" id="{5878EADD-F01E-4F68-B201-6CC2F7ED70A4}"/>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97" name="Text Box 25">
          <a:extLst>
            <a:ext uri="{FF2B5EF4-FFF2-40B4-BE49-F238E27FC236}">
              <a16:creationId xmlns:a16="http://schemas.microsoft.com/office/drawing/2014/main" id="{E48922FC-5915-47F2-8C1A-71065271DB32}"/>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98" name="Text Box 26">
          <a:extLst>
            <a:ext uri="{FF2B5EF4-FFF2-40B4-BE49-F238E27FC236}">
              <a16:creationId xmlns:a16="http://schemas.microsoft.com/office/drawing/2014/main" id="{1188B332-ECB8-427C-9F53-0279D2989EB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599" name="Text Box 27">
          <a:extLst>
            <a:ext uri="{FF2B5EF4-FFF2-40B4-BE49-F238E27FC236}">
              <a16:creationId xmlns:a16="http://schemas.microsoft.com/office/drawing/2014/main" id="{42E7AA47-E440-4AF9-8DF9-322B5E58D4A8}"/>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00" name="Text Box 28">
          <a:extLst>
            <a:ext uri="{FF2B5EF4-FFF2-40B4-BE49-F238E27FC236}">
              <a16:creationId xmlns:a16="http://schemas.microsoft.com/office/drawing/2014/main" id="{5CD6E2D4-0ED9-43E5-83B7-7F60FB117EE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01" name="Text Box 29">
          <a:extLst>
            <a:ext uri="{FF2B5EF4-FFF2-40B4-BE49-F238E27FC236}">
              <a16:creationId xmlns:a16="http://schemas.microsoft.com/office/drawing/2014/main" id="{78D72E47-DDD0-4E66-AD9A-0C2DFAD6F24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02" name="Text Box 14">
          <a:extLst>
            <a:ext uri="{FF2B5EF4-FFF2-40B4-BE49-F238E27FC236}">
              <a16:creationId xmlns:a16="http://schemas.microsoft.com/office/drawing/2014/main" id="{5D3DA83B-50DF-42F3-B147-473A0B4D6561}"/>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03" name="Text Box 15">
          <a:extLst>
            <a:ext uri="{FF2B5EF4-FFF2-40B4-BE49-F238E27FC236}">
              <a16:creationId xmlns:a16="http://schemas.microsoft.com/office/drawing/2014/main" id="{AA812C2B-CC99-49F6-892D-E9AAF40A9EE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04" name="Text Box 16">
          <a:extLst>
            <a:ext uri="{FF2B5EF4-FFF2-40B4-BE49-F238E27FC236}">
              <a16:creationId xmlns:a16="http://schemas.microsoft.com/office/drawing/2014/main" id="{13BF4526-16B1-42D0-91C4-409E8C123DE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05" name="Text Box 17">
          <a:extLst>
            <a:ext uri="{FF2B5EF4-FFF2-40B4-BE49-F238E27FC236}">
              <a16:creationId xmlns:a16="http://schemas.microsoft.com/office/drawing/2014/main" id="{399B2F2E-AD79-4A79-AD0B-B008B57FAC3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06" name="Text Box 18">
          <a:extLst>
            <a:ext uri="{FF2B5EF4-FFF2-40B4-BE49-F238E27FC236}">
              <a16:creationId xmlns:a16="http://schemas.microsoft.com/office/drawing/2014/main" id="{E39B257B-D35F-4670-BEB9-8D92E3A29E1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07" name="Text Box 19">
          <a:extLst>
            <a:ext uri="{FF2B5EF4-FFF2-40B4-BE49-F238E27FC236}">
              <a16:creationId xmlns:a16="http://schemas.microsoft.com/office/drawing/2014/main" id="{82145413-5156-4990-B52B-BB0FA6A6484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08" name="Text Box 20">
          <a:extLst>
            <a:ext uri="{FF2B5EF4-FFF2-40B4-BE49-F238E27FC236}">
              <a16:creationId xmlns:a16="http://schemas.microsoft.com/office/drawing/2014/main" id="{AE7D4316-69AD-472C-8AE5-A864F18A4C8D}"/>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09" name="Text Box 21">
          <a:extLst>
            <a:ext uri="{FF2B5EF4-FFF2-40B4-BE49-F238E27FC236}">
              <a16:creationId xmlns:a16="http://schemas.microsoft.com/office/drawing/2014/main" id="{1F567D5D-3C25-4447-BFED-0982031175E3}"/>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10" name="Text Box 14">
          <a:extLst>
            <a:ext uri="{FF2B5EF4-FFF2-40B4-BE49-F238E27FC236}">
              <a16:creationId xmlns:a16="http://schemas.microsoft.com/office/drawing/2014/main" id="{BB4A0BAD-2B8F-4164-8679-B8EDF94D24FA}"/>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11" name="Text Box 15">
          <a:extLst>
            <a:ext uri="{FF2B5EF4-FFF2-40B4-BE49-F238E27FC236}">
              <a16:creationId xmlns:a16="http://schemas.microsoft.com/office/drawing/2014/main" id="{877D5518-07A9-4467-9DDB-D0D243A80D8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12" name="Text Box 16">
          <a:extLst>
            <a:ext uri="{FF2B5EF4-FFF2-40B4-BE49-F238E27FC236}">
              <a16:creationId xmlns:a16="http://schemas.microsoft.com/office/drawing/2014/main" id="{54FA6B17-2D55-458E-B5D2-DA5FD92CE40C}"/>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13" name="Text Box 17">
          <a:extLst>
            <a:ext uri="{FF2B5EF4-FFF2-40B4-BE49-F238E27FC236}">
              <a16:creationId xmlns:a16="http://schemas.microsoft.com/office/drawing/2014/main" id="{EF55290F-F06F-49E9-9BEF-0BD5824AB66B}"/>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14" name="Text Box 18">
          <a:extLst>
            <a:ext uri="{FF2B5EF4-FFF2-40B4-BE49-F238E27FC236}">
              <a16:creationId xmlns:a16="http://schemas.microsoft.com/office/drawing/2014/main" id="{BB0C0BB1-BFA1-4239-80F0-4B22ECFA9CA5}"/>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15" name="Text Box 19">
          <a:extLst>
            <a:ext uri="{FF2B5EF4-FFF2-40B4-BE49-F238E27FC236}">
              <a16:creationId xmlns:a16="http://schemas.microsoft.com/office/drawing/2014/main" id="{6BE367DF-3EE6-43A5-8A34-1DF30F4D5DD0}"/>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16" name="Text Box 20">
          <a:extLst>
            <a:ext uri="{FF2B5EF4-FFF2-40B4-BE49-F238E27FC236}">
              <a16:creationId xmlns:a16="http://schemas.microsoft.com/office/drawing/2014/main" id="{A5E88F18-D773-46EC-8152-7479217C8F19}"/>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35</xdr:row>
      <xdr:rowOff>0</xdr:rowOff>
    </xdr:from>
    <xdr:ext cx="76200" cy="910737"/>
    <xdr:sp macro="" textlink="">
      <xdr:nvSpPr>
        <xdr:cNvPr id="5617" name="Text Box 21">
          <a:extLst>
            <a:ext uri="{FF2B5EF4-FFF2-40B4-BE49-F238E27FC236}">
              <a16:creationId xmlns:a16="http://schemas.microsoft.com/office/drawing/2014/main" id="{A7FA1069-DB6D-41EB-9FD2-08A7B08A9D3E}"/>
            </a:ext>
          </a:extLst>
        </xdr:cNvPr>
        <xdr:cNvSpPr txBox="1">
          <a:spLocks noChangeArrowheads="1"/>
        </xdr:cNvSpPr>
      </xdr:nvSpPr>
      <xdr:spPr bwMode="auto">
        <a:xfrm>
          <a:off x="1428750" y="31318200"/>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142875"/>
    <xdr:sp macro="" textlink="">
      <xdr:nvSpPr>
        <xdr:cNvPr id="5618" name="TextBox 3">
          <a:extLst>
            <a:ext uri="{FF2B5EF4-FFF2-40B4-BE49-F238E27FC236}">
              <a16:creationId xmlns:a16="http://schemas.microsoft.com/office/drawing/2014/main" id="{6E0FB991-4886-4C10-8E9E-0EE8DF1B57F4}"/>
            </a:ext>
          </a:extLst>
        </xdr:cNvPr>
        <xdr:cNvSpPr txBox="1">
          <a:spLocks noChangeArrowheads="1"/>
        </xdr:cNvSpPr>
      </xdr:nvSpPr>
      <xdr:spPr bwMode="auto">
        <a:xfrm>
          <a:off x="2333625" y="326136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152400"/>
    <xdr:sp macro="" textlink="">
      <xdr:nvSpPr>
        <xdr:cNvPr id="5619" name="TextBox 3">
          <a:extLst>
            <a:ext uri="{FF2B5EF4-FFF2-40B4-BE49-F238E27FC236}">
              <a16:creationId xmlns:a16="http://schemas.microsoft.com/office/drawing/2014/main" id="{756C3813-C58B-4DAB-9507-4681E0B242D9}"/>
            </a:ext>
          </a:extLst>
        </xdr:cNvPr>
        <xdr:cNvSpPr txBox="1">
          <a:spLocks noChangeArrowheads="1"/>
        </xdr:cNvSpPr>
      </xdr:nvSpPr>
      <xdr:spPr bwMode="auto">
        <a:xfrm>
          <a:off x="2333625" y="326136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142875"/>
    <xdr:sp macro="" textlink="">
      <xdr:nvSpPr>
        <xdr:cNvPr id="5620" name="TextBox 3">
          <a:extLst>
            <a:ext uri="{FF2B5EF4-FFF2-40B4-BE49-F238E27FC236}">
              <a16:creationId xmlns:a16="http://schemas.microsoft.com/office/drawing/2014/main" id="{33B38CB9-81FC-47BC-AD83-D38F0EC5FE3C}"/>
            </a:ext>
          </a:extLst>
        </xdr:cNvPr>
        <xdr:cNvSpPr txBox="1">
          <a:spLocks noChangeArrowheads="1"/>
        </xdr:cNvSpPr>
      </xdr:nvSpPr>
      <xdr:spPr bwMode="auto">
        <a:xfrm>
          <a:off x="2333625" y="326136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152400"/>
    <xdr:sp macro="" textlink="">
      <xdr:nvSpPr>
        <xdr:cNvPr id="5621" name="TextBox 3">
          <a:extLst>
            <a:ext uri="{FF2B5EF4-FFF2-40B4-BE49-F238E27FC236}">
              <a16:creationId xmlns:a16="http://schemas.microsoft.com/office/drawing/2014/main" id="{1CCF8545-A18F-458D-885C-FA93261C3B66}"/>
            </a:ext>
          </a:extLst>
        </xdr:cNvPr>
        <xdr:cNvSpPr txBox="1">
          <a:spLocks noChangeArrowheads="1"/>
        </xdr:cNvSpPr>
      </xdr:nvSpPr>
      <xdr:spPr bwMode="auto">
        <a:xfrm>
          <a:off x="2333625" y="326136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44604"/>
    <xdr:sp macro="" textlink="">
      <xdr:nvSpPr>
        <xdr:cNvPr id="5622" name="TextBox 3">
          <a:extLst>
            <a:ext uri="{FF2B5EF4-FFF2-40B4-BE49-F238E27FC236}">
              <a16:creationId xmlns:a16="http://schemas.microsoft.com/office/drawing/2014/main" id="{F403BE25-8F93-479B-A496-D5DE2ECC5886}"/>
            </a:ext>
          </a:extLst>
        </xdr:cNvPr>
        <xdr:cNvSpPr txBox="1">
          <a:spLocks noChangeArrowheads="1"/>
        </xdr:cNvSpPr>
      </xdr:nvSpPr>
      <xdr:spPr bwMode="auto">
        <a:xfrm>
          <a:off x="2333625" y="32613600"/>
          <a:ext cx="0" cy="844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35079"/>
    <xdr:sp macro="" textlink="">
      <xdr:nvSpPr>
        <xdr:cNvPr id="5623" name="TextBox 3">
          <a:extLst>
            <a:ext uri="{FF2B5EF4-FFF2-40B4-BE49-F238E27FC236}">
              <a16:creationId xmlns:a16="http://schemas.microsoft.com/office/drawing/2014/main" id="{2A00A3F8-8864-4367-9C03-9711B18189A6}"/>
            </a:ext>
          </a:extLst>
        </xdr:cNvPr>
        <xdr:cNvSpPr txBox="1">
          <a:spLocks noChangeArrowheads="1"/>
        </xdr:cNvSpPr>
      </xdr:nvSpPr>
      <xdr:spPr bwMode="auto">
        <a:xfrm>
          <a:off x="2333625" y="32613600"/>
          <a:ext cx="0" cy="835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152400"/>
    <xdr:sp macro="" textlink="">
      <xdr:nvSpPr>
        <xdr:cNvPr id="5624" name="TextBox 3">
          <a:extLst>
            <a:ext uri="{FF2B5EF4-FFF2-40B4-BE49-F238E27FC236}">
              <a16:creationId xmlns:a16="http://schemas.microsoft.com/office/drawing/2014/main" id="{BCE51004-75D4-431F-9B69-AA308EC47BDE}"/>
            </a:ext>
          </a:extLst>
        </xdr:cNvPr>
        <xdr:cNvSpPr txBox="1">
          <a:spLocks noChangeArrowheads="1"/>
        </xdr:cNvSpPr>
      </xdr:nvSpPr>
      <xdr:spPr bwMode="auto">
        <a:xfrm>
          <a:off x="2333625" y="326136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152400"/>
    <xdr:sp macro="" textlink="">
      <xdr:nvSpPr>
        <xdr:cNvPr id="5625" name="TextBox 3">
          <a:extLst>
            <a:ext uri="{FF2B5EF4-FFF2-40B4-BE49-F238E27FC236}">
              <a16:creationId xmlns:a16="http://schemas.microsoft.com/office/drawing/2014/main" id="{38FD3C0A-CC11-48A4-BEEF-66B0972972D3}"/>
            </a:ext>
          </a:extLst>
        </xdr:cNvPr>
        <xdr:cNvSpPr txBox="1">
          <a:spLocks noChangeArrowheads="1"/>
        </xdr:cNvSpPr>
      </xdr:nvSpPr>
      <xdr:spPr bwMode="auto">
        <a:xfrm>
          <a:off x="2333625" y="326136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06504"/>
    <xdr:sp macro="" textlink="">
      <xdr:nvSpPr>
        <xdr:cNvPr id="5626" name="TextBox 3">
          <a:extLst>
            <a:ext uri="{FF2B5EF4-FFF2-40B4-BE49-F238E27FC236}">
              <a16:creationId xmlns:a16="http://schemas.microsoft.com/office/drawing/2014/main" id="{3110A284-CB30-4DC1-80D5-D4DF25BEED6D}"/>
            </a:ext>
          </a:extLst>
        </xdr:cNvPr>
        <xdr:cNvSpPr txBox="1">
          <a:spLocks noChangeArrowheads="1"/>
        </xdr:cNvSpPr>
      </xdr:nvSpPr>
      <xdr:spPr bwMode="auto">
        <a:xfrm>
          <a:off x="2333625" y="32613600"/>
          <a:ext cx="0" cy="806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06504"/>
    <xdr:sp macro="" textlink="">
      <xdr:nvSpPr>
        <xdr:cNvPr id="5627" name="TextBox 3">
          <a:extLst>
            <a:ext uri="{FF2B5EF4-FFF2-40B4-BE49-F238E27FC236}">
              <a16:creationId xmlns:a16="http://schemas.microsoft.com/office/drawing/2014/main" id="{F982A882-6967-49EF-82E0-EF0FD00A3703}"/>
            </a:ext>
          </a:extLst>
        </xdr:cNvPr>
        <xdr:cNvSpPr txBox="1">
          <a:spLocks noChangeArrowheads="1"/>
        </xdr:cNvSpPr>
      </xdr:nvSpPr>
      <xdr:spPr bwMode="auto">
        <a:xfrm>
          <a:off x="2333625" y="32613600"/>
          <a:ext cx="0" cy="806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35079"/>
    <xdr:sp macro="" textlink="">
      <xdr:nvSpPr>
        <xdr:cNvPr id="5628" name="TextBox 3">
          <a:extLst>
            <a:ext uri="{FF2B5EF4-FFF2-40B4-BE49-F238E27FC236}">
              <a16:creationId xmlns:a16="http://schemas.microsoft.com/office/drawing/2014/main" id="{1F43DFB3-03E4-4FB4-88CC-3920ADD49782}"/>
            </a:ext>
          </a:extLst>
        </xdr:cNvPr>
        <xdr:cNvSpPr txBox="1">
          <a:spLocks noChangeArrowheads="1"/>
        </xdr:cNvSpPr>
      </xdr:nvSpPr>
      <xdr:spPr bwMode="auto">
        <a:xfrm>
          <a:off x="2333625" y="32613600"/>
          <a:ext cx="0" cy="835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06504"/>
    <xdr:sp macro="" textlink="">
      <xdr:nvSpPr>
        <xdr:cNvPr id="5629" name="TextBox 3">
          <a:extLst>
            <a:ext uri="{FF2B5EF4-FFF2-40B4-BE49-F238E27FC236}">
              <a16:creationId xmlns:a16="http://schemas.microsoft.com/office/drawing/2014/main" id="{AFAEF7BB-05B3-4F61-BA87-CEC6FC549128}"/>
            </a:ext>
          </a:extLst>
        </xdr:cNvPr>
        <xdr:cNvSpPr txBox="1">
          <a:spLocks noChangeArrowheads="1"/>
        </xdr:cNvSpPr>
      </xdr:nvSpPr>
      <xdr:spPr bwMode="auto">
        <a:xfrm>
          <a:off x="2333625" y="32613600"/>
          <a:ext cx="0" cy="806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35079"/>
    <xdr:sp macro="" textlink="">
      <xdr:nvSpPr>
        <xdr:cNvPr id="5630" name="TextBox 3">
          <a:extLst>
            <a:ext uri="{FF2B5EF4-FFF2-40B4-BE49-F238E27FC236}">
              <a16:creationId xmlns:a16="http://schemas.microsoft.com/office/drawing/2014/main" id="{FA32F374-0CBA-4D37-9B21-5E43C6D9E025}"/>
            </a:ext>
          </a:extLst>
        </xdr:cNvPr>
        <xdr:cNvSpPr txBox="1">
          <a:spLocks noChangeArrowheads="1"/>
        </xdr:cNvSpPr>
      </xdr:nvSpPr>
      <xdr:spPr bwMode="auto">
        <a:xfrm>
          <a:off x="2333625" y="32613600"/>
          <a:ext cx="0" cy="835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44604"/>
    <xdr:sp macro="" textlink="">
      <xdr:nvSpPr>
        <xdr:cNvPr id="5631" name="TextBox 3">
          <a:extLst>
            <a:ext uri="{FF2B5EF4-FFF2-40B4-BE49-F238E27FC236}">
              <a16:creationId xmlns:a16="http://schemas.microsoft.com/office/drawing/2014/main" id="{0C4EBED4-48AE-471A-AA94-E5CB2AF639F2}"/>
            </a:ext>
          </a:extLst>
        </xdr:cNvPr>
        <xdr:cNvSpPr txBox="1">
          <a:spLocks noChangeArrowheads="1"/>
        </xdr:cNvSpPr>
      </xdr:nvSpPr>
      <xdr:spPr bwMode="auto">
        <a:xfrm>
          <a:off x="2333625" y="32613600"/>
          <a:ext cx="0" cy="844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35079"/>
    <xdr:sp macro="" textlink="">
      <xdr:nvSpPr>
        <xdr:cNvPr id="5632" name="TextBox 3">
          <a:extLst>
            <a:ext uri="{FF2B5EF4-FFF2-40B4-BE49-F238E27FC236}">
              <a16:creationId xmlns:a16="http://schemas.microsoft.com/office/drawing/2014/main" id="{9A0C12EA-2E4A-4D00-A793-2375495E570E}"/>
            </a:ext>
          </a:extLst>
        </xdr:cNvPr>
        <xdr:cNvSpPr txBox="1">
          <a:spLocks noChangeArrowheads="1"/>
        </xdr:cNvSpPr>
      </xdr:nvSpPr>
      <xdr:spPr bwMode="auto">
        <a:xfrm>
          <a:off x="2333625" y="32613600"/>
          <a:ext cx="0" cy="835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35079"/>
    <xdr:sp macro="" textlink="">
      <xdr:nvSpPr>
        <xdr:cNvPr id="5633" name="TextBox 3">
          <a:extLst>
            <a:ext uri="{FF2B5EF4-FFF2-40B4-BE49-F238E27FC236}">
              <a16:creationId xmlns:a16="http://schemas.microsoft.com/office/drawing/2014/main" id="{93709EFC-918C-45B5-A2C7-5D5C1C6F7C43}"/>
            </a:ext>
          </a:extLst>
        </xdr:cNvPr>
        <xdr:cNvSpPr txBox="1">
          <a:spLocks noChangeArrowheads="1"/>
        </xdr:cNvSpPr>
      </xdr:nvSpPr>
      <xdr:spPr bwMode="auto">
        <a:xfrm>
          <a:off x="2333625" y="32613600"/>
          <a:ext cx="0" cy="835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35079"/>
    <xdr:sp macro="" textlink="">
      <xdr:nvSpPr>
        <xdr:cNvPr id="5634" name="TextBox 3">
          <a:extLst>
            <a:ext uri="{FF2B5EF4-FFF2-40B4-BE49-F238E27FC236}">
              <a16:creationId xmlns:a16="http://schemas.microsoft.com/office/drawing/2014/main" id="{D8613358-3D83-4946-A90A-A5DD89CC9589}"/>
            </a:ext>
          </a:extLst>
        </xdr:cNvPr>
        <xdr:cNvSpPr txBox="1">
          <a:spLocks noChangeArrowheads="1"/>
        </xdr:cNvSpPr>
      </xdr:nvSpPr>
      <xdr:spPr bwMode="auto">
        <a:xfrm>
          <a:off x="2333625" y="32613600"/>
          <a:ext cx="0" cy="835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35" name="Text Box 22">
          <a:extLst>
            <a:ext uri="{FF2B5EF4-FFF2-40B4-BE49-F238E27FC236}">
              <a16:creationId xmlns:a16="http://schemas.microsoft.com/office/drawing/2014/main" id="{82DB3537-586A-4CF8-AB19-EB55BEC6F67D}"/>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36" name="Text Box 23">
          <a:extLst>
            <a:ext uri="{FF2B5EF4-FFF2-40B4-BE49-F238E27FC236}">
              <a16:creationId xmlns:a16="http://schemas.microsoft.com/office/drawing/2014/main" id="{8B572A0D-990A-4696-9BF7-4EF940A495FE}"/>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37" name="Text Box 24">
          <a:extLst>
            <a:ext uri="{FF2B5EF4-FFF2-40B4-BE49-F238E27FC236}">
              <a16:creationId xmlns:a16="http://schemas.microsoft.com/office/drawing/2014/main" id="{29EDD102-694D-4062-A0ED-67E7463FC4AE}"/>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38" name="Text Box 25">
          <a:extLst>
            <a:ext uri="{FF2B5EF4-FFF2-40B4-BE49-F238E27FC236}">
              <a16:creationId xmlns:a16="http://schemas.microsoft.com/office/drawing/2014/main" id="{D91AC643-7CFA-4D62-B5CD-C840DA493EC8}"/>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39" name="Text Box 26">
          <a:extLst>
            <a:ext uri="{FF2B5EF4-FFF2-40B4-BE49-F238E27FC236}">
              <a16:creationId xmlns:a16="http://schemas.microsoft.com/office/drawing/2014/main" id="{B6B0E9CB-8B23-4D44-98DC-4179486B1EDF}"/>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40" name="Text Box 27">
          <a:extLst>
            <a:ext uri="{FF2B5EF4-FFF2-40B4-BE49-F238E27FC236}">
              <a16:creationId xmlns:a16="http://schemas.microsoft.com/office/drawing/2014/main" id="{5A014705-5779-4649-BD20-69A4843B1C6F}"/>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41" name="Text Box 28">
          <a:extLst>
            <a:ext uri="{FF2B5EF4-FFF2-40B4-BE49-F238E27FC236}">
              <a16:creationId xmlns:a16="http://schemas.microsoft.com/office/drawing/2014/main" id="{718D87BF-D1ED-4FE6-A8BA-58C5BCA1A768}"/>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42" name="Text Box 29">
          <a:extLst>
            <a:ext uri="{FF2B5EF4-FFF2-40B4-BE49-F238E27FC236}">
              <a16:creationId xmlns:a16="http://schemas.microsoft.com/office/drawing/2014/main" id="{757B8B2B-F423-4310-8AD8-060BAA5B82B5}"/>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43" name="Text Box 14">
          <a:extLst>
            <a:ext uri="{FF2B5EF4-FFF2-40B4-BE49-F238E27FC236}">
              <a16:creationId xmlns:a16="http://schemas.microsoft.com/office/drawing/2014/main" id="{D6E8CF5F-30C8-4C4D-8B0E-ED923BCEC956}"/>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44" name="Text Box 15">
          <a:extLst>
            <a:ext uri="{FF2B5EF4-FFF2-40B4-BE49-F238E27FC236}">
              <a16:creationId xmlns:a16="http://schemas.microsoft.com/office/drawing/2014/main" id="{4C29D190-79F4-4491-82DB-3B7A4082DEA0}"/>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45" name="Text Box 16">
          <a:extLst>
            <a:ext uri="{FF2B5EF4-FFF2-40B4-BE49-F238E27FC236}">
              <a16:creationId xmlns:a16="http://schemas.microsoft.com/office/drawing/2014/main" id="{ECB287E5-CA2A-466E-B11B-E6941E5D4890}"/>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46" name="Text Box 17">
          <a:extLst>
            <a:ext uri="{FF2B5EF4-FFF2-40B4-BE49-F238E27FC236}">
              <a16:creationId xmlns:a16="http://schemas.microsoft.com/office/drawing/2014/main" id="{E83FF16B-D1F8-4F1B-9D3B-8CA6DB175489}"/>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47" name="Text Box 18">
          <a:extLst>
            <a:ext uri="{FF2B5EF4-FFF2-40B4-BE49-F238E27FC236}">
              <a16:creationId xmlns:a16="http://schemas.microsoft.com/office/drawing/2014/main" id="{C58956C9-3DFA-4FCC-B505-2AEB69CA2FA9}"/>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48" name="Text Box 19">
          <a:extLst>
            <a:ext uri="{FF2B5EF4-FFF2-40B4-BE49-F238E27FC236}">
              <a16:creationId xmlns:a16="http://schemas.microsoft.com/office/drawing/2014/main" id="{112245AA-7A3C-4C4C-BEF5-F4BB14949271}"/>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49" name="Text Box 20">
          <a:extLst>
            <a:ext uri="{FF2B5EF4-FFF2-40B4-BE49-F238E27FC236}">
              <a16:creationId xmlns:a16="http://schemas.microsoft.com/office/drawing/2014/main" id="{580798CF-1F5B-45A3-AB7A-7B453B8EB845}"/>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50" name="Text Box 21">
          <a:extLst>
            <a:ext uri="{FF2B5EF4-FFF2-40B4-BE49-F238E27FC236}">
              <a16:creationId xmlns:a16="http://schemas.microsoft.com/office/drawing/2014/main" id="{84DB2ADB-E237-4754-B818-1BCBB15CB4D3}"/>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51" name="Text Box 14">
          <a:extLst>
            <a:ext uri="{FF2B5EF4-FFF2-40B4-BE49-F238E27FC236}">
              <a16:creationId xmlns:a16="http://schemas.microsoft.com/office/drawing/2014/main" id="{519163DD-7DE0-4BCF-A0F9-F2483FA097E2}"/>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52" name="Text Box 15">
          <a:extLst>
            <a:ext uri="{FF2B5EF4-FFF2-40B4-BE49-F238E27FC236}">
              <a16:creationId xmlns:a16="http://schemas.microsoft.com/office/drawing/2014/main" id="{9D2E9FCD-5638-4596-8206-0CEC6FE4CDAE}"/>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53" name="Text Box 16">
          <a:extLst>
            <a:ext uri="{FF2B5EF4-FFF2-40B4-BE49-F238E27FC236}">
              <a16:creationId xmlns:a16="http://schemas.microsoft.com/office/drawing/2014/main" id="{ACBFF9EC-9942-4DD5-BAB6-9E403C0CDDEF}"/>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54" name="Text Box 17">
          <a:extLst>
            <a:ext uri="{FF2B5EF4-FFF2-40B4-BE49-F238E27FC236}">
              <a16:creationId xmlns:a16="http://schemas.microsoft.com/office/drawing/2014/main" id="{F71E716A-5DEB-46D0-BC03-4A83284FD720}"/>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55" name="Text Box 18">
          <a:extLst>
            <a:ext uri="{FF2B5EF4-FFF2-40B4-BE49-F238E27FC236}">
              <a16:creationId xmlns:a16="http://schemas.microsoft.com/office/drawing/2014/main" id="{C40BA328-618D-4E18-8BD3-8C355954C1CD}"/>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56" name="Text Box 19">
          <a:extLst>
            <a:ext uri="{FF2B5EF4-FFF2-40B4-BE49-F238E27FC236}">
              <a16:creationId xmlns:a16="http://schemas.microsoft.com/office/drawing/2014/main" id="{4A58134C-FC27-4143-B853-B92D36E6D9FA}"/>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57" name="Text Box 20">
          <a:extLst>
            <a:ext uri="{FF2B5EF4-FFF2-40B4-BE49-F238E27FC236}">
              <a16:creationId xmlns:a16="http://schemas.microsoft.com/office/drawing/2014/main" id="{A13F8498-FC8C-40CF-9D21-4DD249085C70}"/>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58" name="Text Box 21">
          <a:extLst>
            <a:ext uri="{FF2B5EF4-FFF2-40B4-BE49-F238E27FC236}">
              <a16:creationId xmlns:a16="http://schemas.microsoft.com/office/drawing/2014/main" id="{5D1DD53D-ED39-4A51-8968-3AF2B9E9F0D9}"/>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59" name="Text Box 22">
          <a:extLst>
            <a:ext uri="{FF2B5EF4-FFF2-40B4-BE49-F238E27FC236}">
              <a16:creationId xmlns:a16="http://schemas.microsoft.com/office/drawing/2014/main" id="{F6DD1FDF-B2D1-44BE-9E07-A4A3AC1702CC}"/>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60" name="Text Box 23">
          <a:extLst>
            <a:ext uri="{FF2B5EF4-FFF2-40B4-BE49-F238E27FC236}">
              <a16:creationId xmlns:a16="http://schemas.microsoft.com/office/drawing/2014/main" id="{83F6CA8B-6CB6-4C31-A166-78BDE77713F0}"/>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61" name="Text Box 24">
          <a:extLst>
            <a:ext uri="{FF2B5EF4-FFF2-40B4-BE49-F238E27FC236}">
              <a16:creationId xmlns:a16="http://schemas.microsoft.com/office/drawing/2014/main" id="{06882F18-073C-4C0D-B62A-A5F4121B671D}"/>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62" name="Text Box 25">
          <a:extLst>
            <a:ext uri="{FF2B5EF4-FFF2-40B4-BE49-F238E27FC236}">
              <a16:creationId xmlns:a16="http://schemas.microsoft.com/office/drawing/2014/main" id="{BD19BBE7-FC28-4972-A1F3-78435FDEE7CD}"/>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63" name="Text Box 26">
          <a:extLst>
            <a:ext uri="{FF2B5EF4-FFF2-40B4-BE49-F238E27FC236}">
              <a16:creationId xmlns:a16="http://schemas.microsoft.com/office/drawing/2014/main" id="{66574E37-34BD-4175-9BE8-1D4CD69F0989}"/>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64" name="Text Box 27">
          <a:extLst>
            <a:ext uri="{FF2B5EF4-FFF2-40B4-BE49-F238E27FC236}">
              <a16:creationId xmlns:a16="http://schemas.microsoft.com/office/drawing/2014/main" id="{0496BDAF-0227-42D5-A6B3-899A216D303D}"/>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65" name="Text Box 28">
          <a:extLst>
            <a:ext uri="{FF2B5EF4-FFF2-40B4-BE49-F238E27FC236}">
              <a16:creationId xmlns:a16="http://schemas.microsoft.com/office/drawing/2014/main" id="{AED7B243-1FE7-4B15-B405-A73B194AC945}"/>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66" name="Text Box 29">
          <a:extLst>
            <a:ext uri="{FF2B5EF4-FFF2-40B4-BE49-F238E27FC236}">
              <a16:creationId xmlns:a16="http://schemas.microsoft.com/office/drawing/2014/main" id="{C2345522-CC54-4C36-A4F8-C56D54DC37DB}"/>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67" name="Text Box 14">
          <a:extLst>
            <a:ext uri="{FF2B5EF4-FFF2-40B4-BE49-F238E27FC236}">
              <a16:creationId xmlns:a16="http://schemas.microsoft.com/office/drawing/2014/main" id="{777AB8AF-09A3-4DE3-85A8-FF4201969908}"/>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68" name="Text Box 15">
          <a:extLst>
            <a:ext uri="{FF2B5EF4-FFF2-40B4-BE49-F238E27FC236}">
              <a16:creationId xmlns:a16="http://schemas.microsoft.com/office/drawing/2014/main" id="{4909276F-E0CC-4233-A2A1-976E39392606}"/>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69" name="Text Box 16">
          <a:extLst>
            <a:ext uri="{FF2B5EF4-FFF2-40B4-BE49-F238E27FC236}">
              <a16:creationId xmlns:a16="http://schemas.microsoft.com/office/drawing/2014/main" id="{FDA3E54A-2302-46B7-A459-3B8F9A3C4CD6}"/>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70" name="Text Box 17">
          <a:extLst>
            <a:ext uri="{FF2B5EF4-FFF2-40B4-BE49-F238E27FC236}">
              <a16:creationId xmlns:a16="http://schemas.microsoft.com/office/drawing/2014/main" id="{F861ED08-2F25-4F7F-B165-991B14F11A68}"/>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71" name="Text Box 18">
          <a:extLst>
            <a:ext uri="{FF2B5EF4-FFF2-40B4-BE49-F238E27FC236}">
              <a16:creationId xmlns:a16="http://schemas.microsoft.com/office/drawing/2014/main" id="{8C1FBC28-E36C-4353-A6B5-34312918D749}"/>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72" name="Text Box 19">
          <a:extLst>
            <a:ext uri="{FF2B5EF4-FFF2-40B4-BE49-F238E27FC236}">
              <a16:creationId xmlns:a16="http://schemas.microsoft.com/office/drawing/2014/main" id="{085643E8-A544-49C8-A455-A2B3556C6DFD}"/>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73" name="Text Box 20">
          <a:extLst>
            <a:ext uri="{FF2B5EF4-FFF2-40B4-BE49-F238E27FC236}">
              <a16:creationId xmlns:a16="http://schemas.microsoft.com/office/drawing/2014/main" id="{A9D736B3-9AD1-4BB5-9755-B825CA05191A}"/>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74" name="Text Box 21">
          <a:extLst>
            <a:ext uri="{FF2B5EF4-FFF2-40B4-BE49-F238E27FC236}">
              <a16:creationId xmlns:a16="http://schemas.microsoft.com/office/drawing/2014/main" id="{E69F5287-C7C9-4843-A989-E4500B173FDC}"/>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75" name="Text Box 14">
          <a:extLst>
            <a:ext uri="{FF2B5EF4-FFF2-40B4-BE49-F238E27FC236}">
              <a16:creationId xmlns:a16="http://schemas.microsoft.com/office/drawing/2014/main" id="{377222EE-6CF0-4655-991A-C6C4DAE32670}"/>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76" name="Text Box 15">
          <a:extLst>
            <a:ext uri="{FF2B5EF4-FFF2-40B4-BE49-F238E27FC236}">
              <a16:creationId xmlns:a16="http://schemas.microsoft.com/office/drawing/2014/main" id="{D8CACC89-624C-41A7-AD78-2A8406F70748}"/>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77" name="Text Box 16">
          <a:extLst>
            <a:ext uri="{FF2B5EF4-FFF2-40B4-BE49-F238E27FC236}">
              <a16:creationId xmlns:a16="http://schemas.microsoft.com/office/drawing/2014/main" id="{15BDEC0B-5EF2-4F17-A2CA-88DD45C3FEAC}"/>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78" name="Text Box 17">
          <a:extLst>
            <a:ext uri="{FF2B5EF4-FFF2-40B4-BE49-F238E27FC236}">
              <a16:creationId xmlns:a16="http://schemas.microsoft.com/office/drawing/2014/main" id="{C5B0D722-FB7A-4544-8699-9BD3185D8B47}"/>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79" name="Text Box 18">
          <a:extLst>
            <a:ext uri="{FF2B5EF4-FFF2-40B4-BE49-F238E27FC236}">
              <a16:creationId xmlns:a16="http://schemas.microsoft.com/office/drawing/2014/main" id="{354E165D-CE6E-48DF-9E46-7D8A3486C751}"/>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80" name="Text Box 19">
          <a:extLst>
            <a:ext uri="{FF2B5EF4-FFF2-40B4-BE49-F238E27FC236}">
              <a16:creationId xmlns:a16="http://schemas.microsoft.com/office/drawing/2014/main" id="{EC6F0F01-7F10-485B-9A89-10925CBE4B4F}"/>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81" name="Text Box 20">
          <a:extLst>
            <a:ext uri="{FF2B5EF4-FFF2-40B4-BE49-F238E27FC236}">
              <a16:creationId xmlns:a16="http://schemas.microsoft.com/office/drawing/2014/main" id="{79E0F76B-3B4A-44D7-8473-5731ECEC8D95}"/>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82" name="Text Box 21">
          <a:extLst>
            <a:ext uri="{FF2B5EF4-FFF2-40B4-BE49-F238E27FC236}">
              <a16:creationId xmlns:a16="http://schemas.microsoft.com/office/drawing/2014/main" id="{760E6B3D-AC1E-49D0-8EAD-E3C5BC86125D}"/>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83" name="Text Box 22">
          <a:extLst>
            <a:ext uri="{FF2B5EF4-FFF2-40B4-BE49-F238E27FC236}">
              <a16:creationId xmlns:a16="http://schemas.microsoft.com/office/drawing/2014/main" id="{A475FAE9-15E9-4E88-9545-C7828C49FDB8}"/>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84" name="Text Box 23">
          <a:extLst>
            <a:ext uri="{FF2B5EF4-FFF2-40B4-BE49-F238E27FC236}">
              <a16:creationId xmlns:a16="http://schemas.microsoft.com/office/drawing/2014/main" id="{F4F4EB88-DD82-4A99-A5A1-A36C9E887608}"/>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85" name="Text Box 24">
          <a:extLst>
            <a:ext uri="{FF2B5EF4-FFF2-40B4-BE49-F238E27FC236}">
              <a16:creationId xmlns:a16="http://schemas.microsoft.com/office/drawing/2014/main" id="{51372F87-7C17-4966-860E-DD58FF04372A}"/>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86" name="Text Box 25">
          <a:extLst>
            <a:ext uri="{FF2B5EF4-FFF2-40B4-BE49-F238E27FC236}">
              <a16:creationId xmlns:a16="http://schemas.microsoft.com/office/drawing/2014/main" id="{3FDEED14-6B5A-420B-A9D8-49E729E7DBE4}"/>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87" name="Text Box 26">
          <a:extLst>
            <a:ext uri="{FF2B5EF4-FFF2-40B4-BE49-F238E27FC236}">
              <a16:creationId xmlns:a16="http://schemas.microsoft.com/office/drawing/2014/main" id="{DDE93ADF-EF32-460A-8969-D7E11253A3B6}"/>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88" name="Text Box 27">
          <a:extLst>
            <a:ext uri="{FF2B5EF4-FFF2-40B4-BE49-F238E27FC236}">
              <a16:creationId xmlns:a16="http://schemas.microsoft.com/office/drawing/2014/main" id="{19AF7711-149B-4CAB-8823-C4BB66ABA14B}"/>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89" name="Text Box 28">
          <a:extLst>
            <a:ext uri="{FF2B5EF4-FFF2-40B4-BE49-F238E27FC236}">
              <a16:creationId xmlns:a16="http://schemas.microsoft.com/office/drawing/2014/main" id="{1757863D-C20D-4051-A5EF-6E7CF0218C03}"/>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90" name="Text Box 29">
          <a:extLst>
            <a:ext uri="{FF2B5EF4-FFF2-40B4-BE49-F238E27FC236}">
              <a16:creationId xmlns:a16="http://schemas.microsoft.com/office/drawing/2014/main" id="{11676013-BABE-4BDA-8ABF-C840BBCC0E26}"/>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91" name="Text Box 14">
          <a:extLst>
            <a:ext uri="{FF2B5EF4-FFF2-40B4-BE49-F238E27FC236}">
              <a16:creationId xmlns:a16="http://schemas.microsoft.com/office/drawing/2014/main" id="{E56ABA6E-D707-48EE-8467-8C166E90694E}"/>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92" name="Text Box 15">
          <a:extLst>
            <a:ext uri="{FF2B5EF4-FFF2-40B4-BE49-F238E27FC236}">
              <a16:creationId xmlns:a16="http://schemas.microsoft.com/office/drawing/2014/main" id="{B501B645-7962-4197-963C-EC9C15967FAB}"/>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93" name="Text Box 16">
          <a:extLst>
            <a:ext uri="{FF2B5EF4-FFF2-40B4-BE49-F238E27FC236}">
              <a16:creationId xmlns:a16="http://schemas.microsoft.com/office/drawing/2014/main" id="{C6F52CA2-F96C-4415-9CA4-EC23A08BE277}"/>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94" name="Text Box 17">
          <a:extLst>
            <a:ext uri="{FF2B5EF4-FFF2-40B4-BE49-F238E27FC236}">
              <a16:creationId xmlns:a16="http://schemas.microsoft.com/office/drawing/2014/main" id="{093FF3AC-5D84-432E-85F3-9287AC443B0A}"/>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95" name="Text Box 18">
          <a:extLst>
            <a:ext uri="{FF2B5EF4-FFF2-40B4-BE49-F238E27FC236}">
              <a16:creationId xmlns:a16="http://schemas.microsoft.com/office/drawing/2014/main" id="{C20A805F-E84A-4FE0-8E47-3C55DB89F61A}"/>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96" name="Text Box 19">
          <a:extLst>
            <a:ext uri="{FF2B5EF4-FFF2-40B4-BE49-F238E27FC236}">
              <a16:creationId xmlns:a16="http://schemas.microsoft.com/office/drawing/2014/main" id="{56629775-2A99-40EF-8A28-4664CE16FC13}"/>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97" name="Text Box 20">
          <a:extLst>
            <a:ext uri="{FF2B5EF4-FFF2-40B4-BE49-F238E27FC236}">
              <a16:creationId xmlns:a16="http://schemas.microsoft.com/office/drawing/2014/main" id="{607BADD8-2883-4556-969C-EF9BD9A417C3}"/>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98" name="Text Box 21">
          <a:extLst>
            <a:ext uri="{FF2B5EF4-FFF2-40B4-BE49-F238E27FC236}">
              <a16:creationId xmlns:a16="http://schemas.microsoft.com/office/drawing/2014/main" id="{630E6BBC-D0C0-4983-BD6F-0D048298B8D2}"/>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699" name="Text Box 14">
          <a:extLst>
            <a:ext uri="{FF2B5EF4-FFF2-40B4-BE49-F238E27FC236}">
              <a16:creationId xmlns:a16="http://schemas.microsoft.com/office/drawing/2014/main" id="{6D778D1F-88FE-485F-8250-ED7D15338260}"/>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00" name="Text Box 15">
          <a:extLst>
            <a:ext uri="{FF2B5EF4-FFF2-40B4-BE49-F238E27FC236}">
              <a16:creationId xmlns:a16="http://schemas.microsoft.com/office/drawing/2014/main" id="{C8C18A49-F90E-487D-85F6-7211B7657131}"/>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01" name="Text Box 16">
          <a:extLst>
            <a:ext uri="{FF2B5EF4-FFF2-40B4-BE49-F238E27FC236}">
              <a16:creationId xmlns:a16="http://schemas.microsoft.com/office/drawing/2014/main" id="{2762EDF9-7A7F-4BDC-A1F8-87B9AAF119E0}"/>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02" name="Text Box 17">
          <a:extLst>
            <a:ext uri="{FF2B5EF4-FFF2-40B4-BE49-F238E27FC236}">
              <a16:creationId xmlns:a16="http://schemas.microsoft.com/office/drawing/2014/main" id="{280EF69C-E165-4BEA-8BF0-A2088B7FB0F0}"/>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03" name="Text Box 18">
          <a:extLst>
            <a:ext uri="{FF2B5EF4-FFF2-40B4-BE49-F238E27FC236}">
              <a16:creationId xmlns:a16="http://schemas.microsoft.com/office/drawing/2014/main" id="{7DCB23F4-93CE-48F4-B9BC-1EF6E150CC9C}"/>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04" name="Text Box 19">
          <a:extLst>
            <a:ext uri="{FF2B5EF4-FFF2-40B4-BE49-F238E27FC236}">
              <a16:creationId xmlns:a16="http://schemas.microsoft.com/office/drawing/2014/main" id="{B5CE918F-1F88-4DCE-9C7F-61DCB915B3D0}"/>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05" name="Text Box 20">
          <a:extLst>
            <a:ext uri="{FF2B5EF4-FFF2-40B4-BE49-F238E27FC236}">
              <a16:creationId xmlns:a16="http://schemas.microsoft.com/office/drawing/2014/main" id="{9BC68507-30A2-4838-82EF-64FB8D3DA35D}"/>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06" name="Text Box 21">
          <a:extLst>
            <a:ext uri="{FF2B5EF4-FFF2-40B4-BE49-F238E27FC236}">
              <a16:creationId xmlns:a16="http://schemas.microsoft.com/office/drawing/2014/main" id="{D4425350-0236-4A45-ADDA-BC33BB907274}"/>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07" name="Text Box 22">
          <a:extLst>
            <a:ext uri="{FF2B5EF4-FFF2-40B4-BE49-F238E27FC236}">
              <a16:creationId xmlns:a16="http://schemas.microsoft.com/office/drawing/2014/main" id="{DC45B6F3-5F74-4ABD-A71C-D75C519679BF}"/>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08" name="Text Box 23">
          <a:extLst>
            <a:ext uri="{FF2B5EF4-FFF2-40B4-BE49-F238E27FC236}">
              <a16:creationId xmlns:a16="http://schemas.microsoft.com/office/drawing/2014/main" id="{91054A31-63E6-4562-9725-BD2341D838BD}"/>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09" name="Text Box 24">
          <a:extLst>
            <a:ext uri="{FF2B5EF4-FFF2-40B4-BE49-F238E27FC236}">
              <a16:creationId xmlns:a16="http://schemas.microsoft.com/office/drawing/2014/main" id="{E2563444-9CAD-438F-902E-776B6A58893B}"/>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10" name="Text Box 25">
          <a:extLst>
            <a:ext uri="{FF2B5EF4-FFF2-40B4-BE49-F238E27FC236}">
              <a16:creationId xmlns:a16="http://schemas.microsoft.com/office/drawing/2014/main" id="{F9CF6025-471C-44A7-9562-B6D4FFEF8329}"/>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11" name="Text Box 26">
          <a:extLst>
            <a:ext uri="{FF2B5EF4-FFF2-40B4-BE49-F238E27FC236}">
              <a16:creationId xmlns:a16="http://schemas.microsoft.com/office/drawing/2014/main" id="{9155EDF8-80D0-45A0-88E9-68A2D7239D6A}"/>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12" name="Text Box 27">
          <a:extLst>
            <a:ext uri="{FF2B5EF4-FFF2-40B4-BE49-F238E27FC236}">
              <a16:creationId xmlns:a16="http://schemas.microsoft.com/office/drawing/2014/main" id="{82BA2203-6217-423C-864F-5C00826D7147}"/>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13" name="Text Box 28">
          <a:extLst>
            <a:ext uri="{FF2B5EF4-FFF2-40B4-BE49-F238E27FC236}">
              <a16:creationId xmlns:a16="http://schemas.microsoft.com/office/drawing/2014/main" id="{E1D7F0DF-4D79-4C21-BFFB-A8328CD4DA45}"/>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14" name="Text Box 29">
          <a:extLst>
            <a:ext uri="{FF2B5EF4-FFF2-40B4-BE49-F238E27FC236}">
              <a16:creationId xmlns:a16="http://schemas.microsoft.com/office/drawing/2014/main" id="{5025CFF7-2F8A-408B-B7AA-50EDFC00A074}"/>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15" name="Text Box 14">
          <a:extLst>
            <a:ext uri="{FF2B5EF4-FFF2-40B4-BE49-F238E27FC236}">
              <a16:creationId xmlns:a16="http://schemas.microsoft.com/office/drawing/2014/main" id="{EFB1017F-6A77-4FA8-A359-66CB952288FD}"/>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16" name="Text Box 15">
          <a:extLst>
            <a:ext uri="{FF2B5EF4-FFF2-40B4-BE49-F238E27FC236}">
              <a16:creationId xmlns:a16="http://schemas.microsoft.com/office/drawing/2014/main" id="{534FAD03-2384-44CB-90DA-DC59576337E5}"/>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17" name="Text Box 16">
          <a:extLst>
            <a:ext uri="{FF2B5EF4-FFF2-40B4-BE49-F238E27FC236}">
              <a16:creationId xmlns:a16="http://schemas.microsoft.com/office/drawing/2014/main" id="{F0856292-8E38-4A99-8C3D-E2783B02A0CB}"/>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18" name="Text Box 17">
          <a:extLst>
            <a:ext uri="{FF2B5EF4-FFF2-40B4-BE49-F238E27FC236}">
              <a16:creationId xmlns:a16="http://schemas.microsoft.com/office/drawing/2014/main" id="{2081081C-E69D-4226-911D-B6D566AEC1C8}"/>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19" name="Text Box 18">
          <a:extLst>
            <a:ext uri="{FF2B5EF4-FFF2-40B4-BE49-F238E27FC236}">
              <a16:creationId xmlns:a16="http://schemas.microsoft.com/office/drawing/2014/main" id="{FDCD7232-EF90-4480-A767-0C4C60669C04}"/>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20" name="Text Box 19">
          <a:extLst>
            <a:ext uri="{FF2B5EF4-FFF2-40B4-BE49-F238E27FC236}">
              <a16:creationId xmlns:a16="http://schemas.microsoft.com/office/drawing/2014/main" id="{DDFC4657-7B70-444C-95D4-1EEA6F9C1B77}"/>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21" name="Text Box 20">
          <a:extLst>
            <a:ext uri="{FF2B5EF4-FFF2-40B4-BE49-F238E27FC236}">
              <a16:creationId xmlns:a16="http://schemas.microsoft.com/office/drawing/2014/main" id="{FA470F06-A710-4E81-A4E9-B3A3089F73B0}"/>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22" name="Text Box 21">
          <a:extLst>
            <a:ext uri="{FF2B5EF4-FFF2-40B4-BE49-F238E27FC236}">
              <a16:creationId xmlns:a16="http://schemas.microsoft.com/office/drawing/2014/main" id="{49588345-374F-4529-B947-07990DCEBFCE}"/>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23" name="Text Box 14">
          <a:extLst>
            <a:ext uri="{FF2B5EF4-FFF2-40B4-BE49-F238E27FC236}">
              <a16:creationId xmlns:a16="http://schemas.microsoft.com/office/drawing/2014/main" id="{BD1F5293-0BB7-4418-BF4B-0FC9637DDCB1}"/>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24" name="Text Box 15">
          <a:extLst>
            <a:ext uri="{FF2B5EF4-FFF2-40B4-BE49-F238E27FC236}">
              <a16:creationId xmlns:a16="http://schemas.microsoft.com/office/drawing/2014/main" id="{D33B1A80-E35C-4672-AAC8-3BC7ED2D1054}"/>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25" name="Text Box 16">
          <a:extLst>
            <a:ext uri="{FF2B5EF4-FFF2-40B4-BE49-F238E27FC236}">
              <a16:creationId xmlns:a16="http://schemas.microsoft.com/office/drawing/2014/main" id="{AC299A19-6305-4BEB-89AE-61B1CFD91F6B}"/>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26" name="Text Box 17">
          <a:extLst>
            <a:ext uri="{FF2B5EF4-FFF2-40B4-BE49-F238E27FC236}">
              <a16:creationId xmlns:a16="http://schemas.microsoft.com/office/drawing/2014/main" id="{9F9F9B77-ECFC-49EF-9AB9-BC566490ECD9}"/>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27" name="Text Box 18">
          <a:extLst>
            <a:ext uri="{FF2B5EF4-FFF2-40B4-BE49-F238E27FC236}">
              <a16:creationId xmlns:a16="http://schemas.microsoft.com/office/drawing/2014/main" id="{A9828470-8A4A-4B95-9432-F52106C2E941}"/>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28" name="Text Box 19">
          <a:extLst>
            <a:ext uri="{FF2B5EF4-FFF2-40B4-BE49-F238E27FC236}">
              <a16:creationId xmlns:a16="http://schemas.microsoft.com/office/drawing/2014/main" id="{AB19185B-AA7D-43A9-AFDA-5543C56F3B11}"/>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29" name="Text Box 20">
          <a:extLst>
            <a:ext uri="{FF2B5EF4-FFF2-40B4-BE49-F238E27FC236}">
              <a16:creationId xmlns:a16="http://schemas.microsoft.com/office/drawing/2014/main" id="{12C07419-EC69-4CA9-AE02-D47C9BAC5568}"/>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30" name="Text Box 21">
          <a:extLst>
            <a:ext uri="{FF2B5EF4-FFF2-40B4-BE49-F238E27FC236}">
              <a16:creationId xmlns:a16="http://schemas.microsoft.com/office/drawing/2014/main" id="{E1FA9BA2-6C10-40B6-AB87-1C60D98BE946}"/>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31" name="Text Box 22">
          <a:extLst>
            <a:ext uri="{FF2B5EF4-FFF2-40B4-BE49-F238E27FC236}">
              <a16:creationId xmlns:a16="http://schemas.microsoft.com/office/drawing/2014/main" id="{BCE27ADF-2EAA-4F19-9F7B-25FE1059C8B6}"/>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32" name="Text Box 23">
          <a:extLst>
            <a:ext uri="{FF2B5EF4-FFF2-40B4-BE49-F238E27FC236}">
              <a16:creationId xmlns:a16="http://schemas.microsoft.com/office/drawing/2014/main" id="{67C00B15-846A-442A-95FD-AAA6B766C920}"/>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33" name="Text Box 24">
          <a:extLst>
            <a:ext uri="{FF2B5EF4-FFF2-40B4-BE49-F238E27FC236}">
              <a16:creationId xmlns:a16="http://schemas.microsoft.com/office/drawing/2014/main" id="{951F23A7-93EB-43C6-8666-726483A8BF3C}"/>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34" name="Text Box 25">
          <a:extLst>
            <a:ext uri="{FF2B5EF4-FFF2-40B4-BE49-F238E27FC236}">
              <a16:creationId xmlns:a16="http://schemas.microsoft.com/office/drawing/2014/main" id="{9CB52A15-05C5-4A5E-9F7D-2F464A9DE7E4}"/>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35" name="Text Box 26">
          <a:extLst>
            <a:ext uri="{FF2B5EF4-FFF2-40B4-BE49-F238E27FC236}">
              <a16:creationId xmlns:a16="http://schemas.microsoft.com/office/drawing/2014/main" id="{417A5D5B-79CE-43C4-A73D-866AC444EA6C}"/>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36" name="Text Box 27">
          <a:extLst>
            <a:ext uri="{FF2B5EF4-FFF2-40B4-BE49-F238E27FC236}">
              <a16:creationId xmlns:a16="http://schemas.microsoft.com/office/drawing/2014/main" id="{A31442E8-7498-4E87-BB7D-725BCD7EDDE1}"/>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37" name="Text Box 28">
          <a:extLst>
            <a:ext uri="{FF2B5EF4-FFF2-40B4-BE49-F238E27FC236}">
              <a16:creationId xmlns:a16="http://schemas.microsoft.com/office/drawing/2014/main" id="{C305F641-37C5-4062-9430-6428B77A45C8}"/>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38" name="Text Box 29">
          <a:extLst>
            <a:ext uri="{FF2B5EF4-FFF2-40B4-BE49-F238E27FC236}">
              <a16:creationId xmlns:a16="http://schemas.microsoft.com/office/drawing/2014/main" id="{BF252A1F-F47D-4511-9892-3CA4D8DB1869}"/>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39" name="Text Box 14">
          <a:extLst>
            <a:ext uri="{FF2B5EF4-FFF2-40B4-BE49-F238E27FC236}">
              <a16:creationId xmlns:a16="http://schemas.microsoft.com/office/drawing/2014/main" id="{1165DFA1-2BC1-423B-9CFA-A17CFF22FBB2}"/>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40" name="Text Box 15">
          <a:extLst>
            <a:ext uri="{FF2B5EF4-FFF2-40B4-BE49-F238E27FC236}">
              <a16:creationId xmlns:a16="http://schemas.microsoft.com/office/drawing/2014/main" id="{E910DB7A-2DAA-48F1-971B-9052A1424B14}"/>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41" name="Text Box 16">
          <a:extLst>
            <a:ext uri="{FF2B5EF4-FFF2-40B4-BE49-F238E27FC236}">
              <a16:creationId xmlns:a16="http://schemas.microsoft.com/office/drawing/2014/main" id="{AAE4D098-7AD9-40B0-B5D7-365FA7960DEB}"/>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42" name="Text Box 17">
          <a:extLst>
            <a:ext uri="{FF2B5EF4-FFF2-40B4-BE49-F238E27FC236}">
              <a16:creationId xmlns:a16="http://schemas.microsoft.com/office/drawing/2014/main" id="{B3941C4D-F41C-40B7-9789-3EE9F8555043}"/>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43" name="Text Box 18">
          <a:extLst>
            <a:ext uri="{FF2B5EF4-FFF2-40B4-BE49-F238E27FC236}">
              <a16:creationId xmlns:a16="http://schemas.microsoft.com/office/drawing/2014/main" id="{0A6E16B6-C1A1-42FD-A18C-8D4890C30FF9}"/>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44" name="Text Box 19">
          <a:extLst>
            <a:ext uri="{FF2B5EF4-FFF2-40B4-BE49-F238E27FC236}">
              <a16:creationId xmlns:a16="http://schemas.microsoft.com/office/drawing/2014/main" id="{2D2AAE11-7566-41F1-939C-6237910488C1}"/>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45" name="Text Box 20">
          <a:extLst>
            <a:ext uri="{FF2B5EF4-FFF2-40B4-BE49-F238E27FC236}">
              <a16:creationId xmlns:a16="http://schemas.microsoft.com/office/drawing/2014/main" id="{00DD709B-D53B-4F58-ACC2-4BA24BAFC40F}"/>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46" name="Text Box 21">
          <a:extLst>
            <a:ext uri="{FF2B5EF4-FFF2-40B4-BE49-F238E27FC236}">
              <a16:creationId xmlns:a16="http://schemas.microsoft.com/office/drawing/2014/main" id="{C05ED0CB-4861-408E-8E2A-FDB77C361900}"/>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47" name="Text Box 14">
          <a:extLst>
            <a:ext uri="{FF2B5EF4-FFF2-40B4-BE49-F238E27FC236}">
              <a16:creationId xmlns:a16="http://schemas.microsoft.com/office/drawing/2014/main" id="{CA47A151-99F8-4E63-A141-C0A5E040E1B3}"/>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48" name="Text Box 15">
          <a:extLst>
            <a:ext uri="{FF2B5EF4-FFF2-40B4-BE49-F238E27FC236}">
              <a16:creationId xmlns:a16="http://schemas.microsoft.com/office/drawing/2014/main" id="{DA38DD7B-D8FB-47BE-88F7-CD59E43D6BC3}"/>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49" name="Text Box 16">
          <a:extLst>
            <a:ext uri="{FF2B5EF4-FFF2-40B4-BE49-F238E27FC236}">
              <a16:creationId xmlns:a16="http://schemas.microsoft.com/office/drawing/2014/main" id="{94DE1172-4EE6-4850-B6DD-FB02CD66D3DF}"/>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50" name="Text Box 17">
          <a:extLst>
            <a:ext uri="{FF2B5EF4-FFF2-40B4-BE49-F238E27FC236}">
              <a16:creationId xmlns:a16="http://schemas.microsoft.com/office/drawing/2014/main" id="{756CD1FA-99CF-4D8A-BAFA-F9538BF68BDB}"/>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51" name="Text Box 18">
          <a:extLst>
            <a:ext uri="{FF2B5EF4-FFF2-40B4-BE49-F238E27FC236}">
              <a16:creationId xmlns:a16="http://schemas.microsoft.com/office/drawing/2014/main" id="{22570147-895D-4D38-B542-E3379F154F07}"/>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52" name="Text Box 19">
          <a:extLst>
            <a:ext uri="{FF2B5EF4-FFF2-40B4-BE49-F238E27FC236}">
              <a16:creationId xmlns:a16="http://schemas.microsoft.com/office/drawing/2014/main" id="{78707C34-FB69-47EC-ABE3-6757EFE211BA}"/>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53" name="Text Box 20">
          <a:extLst>
            <a:ext uri="{FF2B5EF4-FFF2-40B4-BE49-F238E27FC236}">
              <a16:creationId xmlns:a16="http://schemas.microsoft.com/office/drawing/2014/main" id="{B96A2D9B-73DB-4A14-AF02-6283096EFD4B}"/>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54" name="Text Box 21">
          <a:extLst>
            <a:ext uri="{FF2B5EF4-FFF2-40B4-BE49-F238E27FC236}">
              <a16:creationId xmlns:a16="http://schemas.microsoft.com/office/drawing/2014/main" id="{A4C55860-CF09-494C-A619-CA08CBF79D3B}"/>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55" name="Text Box 22">
          <a:extLst>
            <a:ext uri="{FF2B5EF4-FFF2-40B4-BE49-F238E27FC236}">
              <a16:creationId xmlns:a16="http://schemas.microsoft.com/office/drawing/2014/main" id="{48054746-0D7E-4A3E-8E11-15044B2B16B9}"/>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56" name="Text Box 23">
          <a:extLst>
            <a:ext uri="{FF2B5EF4-FFF2-40B4-BE49-F238E27FC236}">
              <a16:creationId xmlns:a16="http://schemas.microsoft.com/office/drawing/2014/main" id="{913CD60E-CADE-40E2-A77C-475686E42BC3}"/>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57" name="Text Box 24">
          <a:extLst>
            <a:ext uri="{FF2B5EF4-FFF2-40B4-BE49-F238E27FC236}">
              <a16:creationId xmlns:a16="http://schemas.microsoft.com/office/drawing/2014/main" id="{5358E1A6-48D8-4B36-B2B1-9BD08C177DE2}"/>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58" name="Text Box 25">
          <a:extLst>
            <a:ext uri="{FF2B5EF4-FFF2-40B4-BE49-F238E27FC236}">
              <a16:creationId xmlns:a16="http://schemas.microsoft.com/office/drawing/2014/main" id="{2E6B2DCD-F2BA-4FDC-A9FF-1DF62939D3EA}"/>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59" name="Text Box 26">
          <a:extLst>
            <a:ext uri="{FF2B5EF4-FFF2-40B4-BE49-F238E27FC236}">
              <a16:creationId xmlns:a16="http://schemas.microsoft.com/office/drawing/2014/main" id="{E87DFECD-064E-41CB-944C-C456759CE0D5}"/>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60" name="Text Box 27">
          <a:extLst>
            <a:ext uri="{FF2B5EF4-FFF2-40B4-BE49-F238E27FC236}">
              <a16:creationId xmlns:a16="http://schemas.microsoft.com/office/drawing/2014/main" id="{4178E5F9-5E97-4570-A43B-EEF7360AE2E8}"/>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61" name="Text Box 28">
          <a:extLst>
            <a:ext uri="{FF2B5EF4-FFF2-40B4-BE49-F238E27FC236}">
              <a16:creationId xmlns:a16="http://schemas.microsoft.com/office/drawing/2014/main" id="{2E308E14-BEE6-4087-817E-170B8AF14E10}"/>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62" name="Text Box 29">
          <a:extLst>
            <a:ext uri="{FF2B5EF4-FFF2-40B4-BE49-F238E27FC236}">
              <a16:creationId xmlns:a16="http://schemas.microsoft.com/office/drawing/2014/main" id="{CE28C99A-CAA5-4A47-BF97-70A2E6254D30}"/>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63" name="Text Box 14">
          <a:extLst>
            <a:ext uri="{FF2B5EF4-FFF2-40B4-BE49-F238E27FC236}">
              <a16:creationId xmlns:a16="http://schemas.microsoft.com/office/drawing/2014/main" id="{CC2143F9-707D-45FE-BA2B-74DF3CAB95F7}"/>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64" name="Text Box 15">
          <a:extLst>
            <a:ext uri="{FF2B5EF4-FFF2-40B4-BE49-F238E27FC236}">
              <a16:creationId xmlns:a16="http://schemas.microsoft.com/office/drawing/2014/main" id="{0EE1C538-78B4-450E-8E8A-72CEE3F56D6F}"/>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65" name="Text Box 16">
          <a:extLst>
            <a:ext uri="{FF2B5EF4-FFF2-40B4-BE49-F238E27FC236}">
              <a16:creationId xmlns:a16="http://schemas.microsoft.com/office/drawing/2014/main" id="{66A1EA40-1F6C-44C5-9C0C-88C9278D13D1}"/>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66" name="Text Box 17">
          <a:extLst>
            <a:ext uri="{FF2B5EF4-FFF2-40B4-BE49-F238E27FC236}">
              <a16:creationId xmlns:a16="http://schemas.microsoft.com/office/drawing/2014/main" id="{6661EEFE-8667-48CE-940F-C3436E44B231}"/>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67" name="Text Box 18">
          <a:extLst>
            <a:ext uri="{FF2B5EF4-FFF2-40B4-BE49-F238E27FC236}">
              <a16:creationId xmlns:a16="http://schemas.microsoft.com/office/drawing/2014/main" id="{374BEBE4-9394-461F-B0F0-95BE1F2DB5AB}"/>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68" name="Text Box 19">
          <a:extLst>
            <a:ext uri="{FF2B5EF4-FFF2-40B4-BE49-F238E27FC236}">
              <a16:creationId xmlns:a16="http://schemas.microsoft.com/office/drawing/2014/main" id="{D44BC280-0A32-4F6E-8454-CF9D9833EDEF}"/>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69" name="Text Box 20">
          <a:extLst>
            <a:ext uri="{FF2B5EF4-FFF2-40B4-BE49-F238E27FC236}">
              <a16:creationId xmlns:a16="http://schemas.microsoft.com/office/drawing/2014/main" id="{6783BA63-B856-4F16-AEB8-1B1A93B9478C}"/>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70" name="Text Box 21">
          <a:extLst>
            <a:ext uri="{FF2B5EF4-FFF2-40B4-BE49-F238E27FC236}">
              <a16:creationId xmlns:a16="http://schemas.microsoft.com/office/drawing/2014/main" id="{E8A7D2CC-1D29-4682-930B-8E69AAEBC56E}"/>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71" name="Text Box 14">
          <a:extLst>
            <a:ext uri="{FF2B5EF4-FFF2-40B4-BE49-F238E27FC236}">
              <a16:creationId xmlns:a16="http://schemas.microsoft.com/office/drawing/2014/main" id="{6AB3EB23-6E02-48F5-850F-1630CAE0936D}"/>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72" name="Text Box 15">
          <a:extLst>
            <a:ext uri="{FF2B5EF4-FFF2-40B4-BE49-F238E27FC236}">
              <a16:creationId xmlns:a16="http://schemas.microsoft.com/office/drawing/2014/main" id="{FBBFC433-8FA6-4D08-A9E0-CFA623B25BD7}"/>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73" name="Text Box 16">
          <a:extLst>
            <a:ext uri="{FF2B5EF4-FFF2-40B4-BE49-F238E27FC236}">
              <a16:creationId xmlns:a16="http://schemas.microsoft.com/office/drawing/2014/main" id="{79238B0C-A8DB-439F-919B-FA36C84F647D}"/>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74" name="Text Box 17">
          <a:extLst>
            <a:ext uri="{FF2B5EF4-FFF2-40B4-BE49-F238E27FC236}">
              <a16:creationId xmlns:a16="http://schemas.microsoft.com/office/drawing/2014/main" id="{8878E1ED-5A9B-4253-9E92-7DBA8DFF780D}"/>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75" name="Text Box 18">
          <a:extLst>
            <a:ext uri="{FF2B5EF4-FFF2-40B4-BE49-F238E27FC236}">
              <a16:creationId xmlns:a16="http://schemas.microsoft.com/office/drawing/2014/main" id="{B026F291-0405-4CB6-8DE1-D6981754DC8B}"/>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76" name="Text Box 19">
          <a:extLst>
            <a:ext uri="{FF2B5EF4-FFF2-40B4-BE49-F238E27FC236}">
              <a16:creationId xmlns:a16="http://schemas.microsoft.com/office/drawing/2014/main" id="{F9668B4B-5050-4FB8-9358-7AF05F1C8D41}"/>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77" name="Text Box 20">
          <a:extLst>
            <a:ext uri="{FF2B5EF4-FFF2-40B4-BE49-F238E27FC236}">
              <a16:creationId xmlns:a16="http://schemas.microsoft.com/office/drawing/2014/main" id="{41C4E766-58D5-439D-A331-B8E05043DB95}"/>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38</xdr:row>
      <xdr:rowOff>0</xdr:rowOff>
    </xdr:from>
    <xdr:ext cx="76200" cy="133350"/>
    <xdr:sp macro="" textlink="">
      <xdr:nvSpPr>
        <xdr:cNvPr id="5778" name="Text Box 21">
          <a:extLst>
            <a:ext uri="{FF2B5EF4-FFF2-40B4-BE49-F238E27FC236}">
              <a16:creationId xmlns:a16="http://schemas.microsoft.com/office/drawing/2014/main" id="{DCC9A846-E353-46DE-9262-C2F4B8419F37}"/>
            </a:ext>
          </a:extLst>
        </xdr:cNvPr>
        <xdr:cNvSpPr txBox="1">
          <a:spLocks noChangeArrowheads="1"/>
        </xdr:cNvSpPr>
      </xdr:nvSpPr>
      <xdr:spPr bwMode="auto">
        <a:xfrm>
          <a:off x="1390650" y="326136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44604"/>
    <xdr:sp macro="" textlink="">
      <xdr:nvSpPr>
        <xdr:cNvPr id="5779" name="TextBox 3">
          <a:extLst>
            <a:ext uri="{FF2B5EF4-FFF2-40B4-BE49-F238E27FC236}">
              <a16:creationId xmlns:a16="http://schemas.microsoft.com/office/drawing/2014/main" id="{DC066153-5EE3-4C41-B4D0-E0569BCE763B}"/>
            </a:ext>
          </a:extLst>
        </xdr:cNvPr>
        <xdr:cNvSpPr txBox="1">
          <a:spLocks noChangeArrowheads="1"/>
        </xdr:cNvSpPr>
      </xdr:nvSpPr>
      <xdr:spPr bwMode="auto">
        <a:xfrm>
          <a:off x="2333625" y="32613600"/>
          <a:ext cx="0" cy="844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35079"/>
    <xdr:sp macro="" textlink="">
      <xdr:nvSpPr>
        <xdr:cNvPr id="5780" name="TextBox 3">
          <a:extLst>
            <a:ext uri="{FF2B5EF4-FFF2-40B4-BE49-F238E27FC236}">
              <a16:creationId xmlns:a16="http://schemas.microsoft.com/office/drawing/2014/main" id="{1EA54628-6F10-4F57-A621-EC23806A9B38}"/>
            </a:ext>
          </a:extLst>
        </xdr:cNvPr>
        <xdr:cNvSpPr txBox="1">
          <a:spLocks noChangeArrowheads="1"/>
        </xdr:cNvSpPr>
      </xdr:nvSpPr>
      <xdr:spPr bwMode="auto">
        <a:xfrm>
          <a:off x="2333625" y="32613600"/>
          <a:ext cx="0" cy="835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35079"/>
    <xdr:sp macro="" textlink="">
      <xdr:nvSpPr>
        <xdr:cNvPr id="5781" name="TextBox 3">
          <a:extLst>
            <a:ext uri="{FF2B5EF4-FFF2-40B4-BE49-F238E27FC236}">
              <a16:creationId xmlns:a16="http://schemas.microsoft.com/office/drawing/2014/main" id="{54FF1999-F779-485D-B6B0-BDF641D9F488}"/>
            </a:ext>
          </a:extLst>
        </xdr:cNvPr>
        <xdr:cNvSpPr txBox="1">
          <a:spLocks noChangeArrowheads="1"/>
        </xdr:cNvSpPr>
      </xdr:nvSpPr>
      <xdr:spPr bwMode="auto">
        <a:xfrm>
          <a:off x="2333625" y="32613600"/>
          <a:ext cx="0" cy="835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35079"/>
    <xdr:sp macro="" textlink="">
      <xdr:nvSpPr>
        <xdr:cNvPr id="5782" name="TextBox 3">
          <a:extLst>
            <a:ext uri="{FF2B5EF4-FFF2-40B4-BE49-F238E27FC236}">
              <a16:creationId xmlns:a16="http://schemas.microsoft.com/office/drawing/2014/main" id="{0BB529BF-AE51-44EB-B5B8-F8CF6BB13A9C}"/>
            </a:ext>
          </a:extLst>
        </xdr:cNvPr>
        <xdr:cNvSpPr txBox="1">
          <a:spLocks noChangeArrowheads="1"/>
        </xdr:cNvSpPr>
      </xdr:nvSpPr>
      <xdr:spPr bwMode="auto">
        <a:xfrm>
          <a:off x="2333625" y="32613600"/>
          <a:ext cx="0" cy="835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44604"/>
    <xdr:sp macro="" textlink="">
      <xdr:nvSpPr>
        <xdr:cNvPr id="5783" name="TextBox 3">
          <a:extLst>
            <a:ext uri="{FF2B5EF4-FFF2-40B4-BE49-F238E27FC236}">
              <a16:creationId xmlns:a16="http://schemas.microsoft.com/office/drawing/2014/main" id="{54569387-D818-411A-B163-00EFC8BDED51}"/>
            </a:ext>
          </a:extLst>
        </xdr:cNvPr>
        <xdr:cNvSpPr txBox="1">
          <a:spLocks noChangeArrowheads="1"/>
        </xdr:cNvSpPr>
      </xdr:nvSpPr>
      <xdr:spPr bwMode="auto">
        <a:xfrm>
          <a:off x="2333625" y="32613600"/>
          <a:ext cx="0" cy="844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35079"/>
    <xdr:sp macro="" textlink="">
      <xdr:nvSpPr>
        <xdr:cNvPr id="5784" name="TextBox 3">
          <a:extLst>
            <a:ext uri="{FF2B5EF4-FFF2-40B4-BE49-F238E27FC236}">
              <a16:creationId xmlns:a16="http://schemas.microsoft.com/office/drawing/2014/main" id="{BAC16402-E74F-4C2B-B700-3576986EA9B1}"/>
            </a:ext>
          </a:extLst>
        </xdr:cNvPr>
        <xdr:cNvSpPr txBox="1">
          <a:spLocks noChangeArrowheads="1"/>
        </xdr:cNvSpPr>
      </xdr:nvSpPr>
      <xdr:spPr bwMode="auto">
        <a:xfrm>
          <a:off x="2333625" y="32613600"/>
          <a:ext cx="0" cy="835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35079"/>
    <xdr:sp macro="" textlink="">
      <xdr:nvSpPr>
        <xdr:cNvPr id="5785" name="TextBox 3">
          <a:extLst>
            <a:ext uri="{FF2B5EF4-FFF2-40B4-BE49-F238E27FC236}">
              <a16:creationId xmlns:a16="http://schemas.microsoft.com/office/drawing/2014/main" id="{BD77CCE7-8818-4B7F-AB05-C47326FCC4D5}"/>
            </a:ext>
          </a:extLst>
        </xdr:cNvPr>
        <xdr:cNvSpPr txBox="1">
          <a:spLocks noChangeArrowheads="1"/>
        </xdr:cNvSpPr>
      </xdr:nvSpPr>
      <xdr:spPr bwMode="auto">
        <a:xfrm>
          <a:off x="2333625" y="32613600"/>
          <a:ext cx="0" cy="835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38</xdr:row>
      <xdr:rowOff>0</xdr:rowOff>
    </xdr:from>
    <xdr:ext cx="0" cy="835079"/>
    <xdr:sp macro="" textlink="">
      <xdr:nvSpPr>
        <xdr:cNvPr id="5786" name="TextBox 3">
          <a:extLst>
            <a:ext uri="{FF2B5EF4-FFF2-40B4-BE49-F238E27FC236}">
              <a16:creationId xmlns:a16="http://schemas.microsoft.com/office/drawing/2014/main" id="{C00C191F-FB06-4BCA-9977-66BF66E9F3B5}"/>
            </a:ext>
          </a:extLst>
        </xdr:cNvPr>
        <xdr:cNvSpPr txBox="1">
          <a:spLocks noChangeArrowheads="1"/>
        </xdr:cNvSpPr>
      </xdr:nvSpPr>
      <xdr:spPr bwMode="auto">
        <a:xfrm>
          <a:off x="2333625" y="32613600"/>
          <a:ext cx="0" cy="835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1685925</xdr:colOff>
      <xdr:row>70</xdr:row>
      <xdr:rowOff>0</xdr:rowOff>
    </xdr:from>
    <xdr:to>
      <xdr:col>2</xdr:col>
      <xdr:colOff>1684020</xdr:colOff>
      <xdr:row>74</xdr:row>
      <xdr:rowOff>71502</xdr:rowOff>
    </xdr:to>
    <xdr:sp macro="" textlink="">
      <xdr:nvSpPr>
        <xdr:cNvPr id="4027" name="TextBox 3">
          <a:extLst>
            <a:ext uri="{FF2B5EF4-FFF2-40B4-BE49-F238E27FC236}">
              <a16:creationId xmlns:a16="http://schemas.microsoft.com/office/drawing/2014/main" id="{A6E4092E-4768-484E-935C-7506A2A5A43A}"/>
            </a:ext>
          </a:extLst>
        </xdr:cNvPr>
        <xdr:cNvSpPr txBox="1">
          <a:spLocks noChangeArrowheads="1"/>
        </xdr:cNvSpPr>
      </xdr:nvSpPr>
      <xdr:spPr bwMode="auto">
        <a:xfrm>
          <a:off x="2333625" y="39185850"/>
          <a:ext cx="0" cy="871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70</xdr:row>
      <xdr:rowOff>0</xdr:rowOff>
    </xdr:from>
    <xdr:to>
      <xdr:col>2</xdr:col>
      <xdr:colOff>1684020</xdr:colOff>
      <xdr:row>74</xdr:row>
      <xdr:rowOff>72888</xdr:rowOff>
    </xdr:to>
    <xdr:sp macro="" textlink="">
      <xdr:nvSpPr>
        <xdr:cNvPr id="4028" name="TextBox 3">
          <a:extLst>
            <a:ext uri="{FF2B5EF4-FFF2-40B4-BE49-F238E27FC236}">
              <a16:creationId xmlns:a16="http://schemas.microsoft.com/office/drawing/2014/main" id="{75691ED0-DF5E-4873-B17B-7357FE325045}"/>
            </a:ext>
          </a:extLst>
        </xdr:cNvPr>
        <xdr:cNvSpPr txBox="1">
          <a:spLocks noChangeArrowheads="1"/>
        </xdr:cNvSpPr>
      </xdr:nvSpPr>
      <xdr:spPr bwMode="auto">
        <a:xfrm>
          <a:off x="2333625" y="39185850"/>
          <a:ext cx="0" cy="866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70</xdr:row>
      <xdr:rowOff>0</xdr:rowOff>
    </xdr:from>
    <xdr:to>
      <xdr:col>2</xdr:col>
      <xdr:colOff>1684020</xdr:colOff>
      <xdr:row>74</xdr:row>
      <xdr:rowOff>71502</xdr:rowOff>
    </xdr:to>
    <xdr:sp macro="" textlink="">
      <xdr:nvSpPr>
        <xdr:cNvPr id="4029" name="TextBox 3">
          <a:extLst>
            <a:ext uri="{FF2B5EF4-FFF2-40B4-BE49-F238E27FC236}">
              <a16:creationId xmlns:a16="http://schemas.microsoft.com/office/drawing/2014/main" id="{179DC819-24C3-4410-B1FF-31985E519715}"/>
            </a:ext>
          </a:extLst>
        </xdr:cNvPr>
        <xdr:cNvSpPr txBox="1">
          <a:spLocks noChangeArrowheads="1"/>
        </xdr:cNvSpPr>
      </xdr:nvSpPr>
      <xdr:spPr bwMode="auto">
        <a:xfrm>
          <a:off x="2333625" y="39185850"/>
          <a:ext cx="0" cy="871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70</xdr:row>
      <xdr:rowOff>0</xdr:rowOff>
    </xdr:from>
    <xdr:to>
      <xdr:col>2</xdr:col>
      <xdr:colOff>1684020</xdr:colOff>
      <xdr:row>74</xdr:row>
      <xdr:rowOff>107696</xdr:rowOff>
    </xdr:to>
    <xdr:sp macro="" textlink="">
      <xdr:nvSpPr>
        <xdr:cNvPr id="4030" name="TextBox 3">
          <a:extLst>
            <a:ext uri="{FF2B5EF4-FFF2-40B4-BE49-F238E27FC236}">
              <a16:creationId xmlns:a16="http://schemas.microsoft.com/office/drawing/2014/main" id="{F00931AC-7C3D-406D-850F-51AD36E6D0D3}"/>
            </a:ext>
          </a:extLst>
        </xdr:cNvPr>
        <xdr:cNvSpPr txBox="1">
          <a:spLocks noChangeArrowheads="1"/>
        </xdr:cNvSpPr>
      </xdr:nvSpPr>
      <xdr:spPr bwMode="auto">
        <a:xfrm>
          <a:off x="2333625" y="39185850"/>
          <a:ext cx="0" cy="899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70</xdr:row>
      <xdr:rowOff>0</xdr:rowOff>
    </xdr:from>
    <xdr:to>
      <xdr:col>2</xdr:col>
      <xdr:colOff>1684020</xdr:colOff>
      <xdr:row>74</xdr:row>
      <xdr:rowOff>72888</xdr:rowOff>
    </xdr:to>
    <xdr:sp macro="" textlink="">
      <xdr:nvSpPr>
        <xdr:cNvPr id="4031" name="TextBox 3">
          <a:extLst>
            <a:ext uri="{FF2B5EF4-FFF2-40B4-BE49-F238E27FC236}">
              <a16:creationId xmlns:a16="http://schemas.microsoft.com/office/drawing/2014/main" id="{26497071-3452-43F1-AE3C-8C00E56076AE}"/>
            </a:ext>
          </a:extLst>
        </xdr:cNvPr>
        <xdr:cNvSpPr txBox="1">
          <a:spLocks noChangeArrowheads="1"/>
        </xdr:cNvSpPr>
      </xdr:nvSpPr>
      <xdr:spPr bwMode="auto">
        <a:xfrm>
          <a:off x="2333625" y="39185850"/>
          <a:ext cx="0" cy="866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70</xdr:row>
      <xdr:rowOff>0</xdr:rowOff>
    </xdr:from>
    <xdr:to>
      <xdr:col>2</xdr:col>
      <xdr:colOff>1684020</xdr:colOff>
      <xdr:row>74</xdr:row>
      <xdr:rowOff>71502</xdr:rowOff>
    </xdr:to>
    <xdr:sp macro="" textlink="">
      <xdr:nvSpPr>
        <xdr:cNvPr id="4032" name="TextBox 3">
          <a:extLst>
            <a:ext uri="{FF2B5EF4-FFF2-40B4-BE49-F238E27FC236}">
              <a16:creationId xmlns:a16="http://schemas.microsoft.com/office/drawing/2014/main" id="{4F70AFEA-9247-45F1-AEAE-93CFD1B92B89}"/>
            </a:ext>
          </a:extLst>
        </xdr:cNvPr>
        <xdr:cNvSpPr txBox="1">
          <a:spLocks noChangeArrowheads="1"/>
        </xdr:cNvSpPr>
      </xdr:nvSpPr>
      <xdr:spPr bwMode="auto">
        <a:xfrm>
          <a:off x="2333625" y="39185850"/>
          <a:ext cx="0" cy="871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70</xdr:row>
      <xdr:rowOff>0</xdr:rowOff>
    </xdr:from>
    <xdr:to>
      <xdr:col>2</xdr:col>
      <xdr:colOff>1684020</xdr:colOff>
      <xdr:row>74</xdr:row>
      <xdr:rowOff>72888</xdr:rowOff>
    </xdr:to>
    <xdr:sp macro="" textlink="">
      <xdr:nvSpPr>
        <xdr:cNvPr id="4033" name="TextBox 3">
          <a:extLst>
            <a:ext uri="{FF2B5EF4-FFF2-40B4-BE49-F238E27FC236}">
              <a16:creationId xmlns:a16="http://schemas.microsoft.com/office/drawing/2014/main" id="{2B19927C-C7C3-48F7-877C-42F7008BAA86}"/>
            </a:ext>
          </a:extLst>
        </xdr:cNvPr>
        <xdr:cNvSpPr txBox="1">
          <a:spLocks noChangeArrowheads="1"/>
        </xdr:cNvSpPr>
      </xdr:nvSpPr>
      <xdr:spPr bwMode="auto">
        <a:xfrm>
          <a:off x="2333625" y="39185850"/>
          <a:ext cx="0" cy="866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1685925</xdr:colOff>
      <xdr:row>70</xdr:row>
      <xdr:rowOff>0</xdr:rowOff>
    </xdr:from>
    <xdr:to>
      <xdr:col>2</xdr:col>
      <xdr:colOff>1684020</xdr:colOff>
      <xdr:row>74</xdr:row>
      <xdr:rowOff>71502</xdr:rowOff>
    </xdr:to>
    <xdr:sp macro="" textlink="">
      <xdr:nvSpPr>
        <xdr:cNvPr id="4034" name="TextBox 3">
          <a:extLst>
            <a:ext uri="{FF2B5EF4-FFF2-40B4-BE49-F238E27FC236}">
              <a16:creationId xmlns:a16="http://schemas.microsoft.com/office/drawing/2014/main" id="{3DE7745D-F992-4B0E-AE71-D8C9A9913592}"/>
            </a:ext>
          </a:extLst>
        </xdr:cNvPr>
        <xdr:cNvSpPr txBox="1">
          <a:spLocks noChangeArrowheads="1"/>
        </xdr:cNvSpPr>
      </xdr:nvSpPr>
      <xdr:spPr bwMode="auto">
        <a:xfrm>
          <a:off x="2333625" y="39185850"/>
          <a:ext cx="0" cy="871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1685925</xdr:colOff>
      <xdr:row>71</xdr:row>
      <xdr:rowOff>0</xdr:rowOff>
    </xdr:from>
    <xdr:ext cx="0" cy="337703"/>
    <xdr:sp macro="" textlink="">
      <xdr:nvSpPr>
        <xdr:cNvPr id="4035" name="TextBox 3">
          <a:extLst>
            <a:ext uri="{FF2B5EF4-FFF2-40B4-BE49-F238E27FC236}">
              <a16:creationId xmlns:a16="http://schemas.microsoft.com/office/drawing/2014/main" id="{209A568B-52E9-49E9-AF03-1271D6587732}"/>
            </a:ext>
          </a:extLst>
        </xdr:cNvPr>
        <xdr:cNvSpPr txBox="1">
          <a:spLocks noChangeArrowheads="1"/>
        </xdr:cNvSpPr>
      </xdr:nvSpPr>
      <xdr:spPr bwMode="auto">
        <a:xfrm>
          <a:off x="2333625" y="39671625"/>
          <a:ext cx="0" cy="337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036" name="TextBox 3">
          <a:extLst>
            <a:ext uri="{FF2B5EF4-FFF2-40B4-BE49-F238E27FC236}">
              <a16:creationId xmlns:a16="http://schemas.microsoft.com/office/drawing/2014/main" id="{DC02AC6A-575B-4244-BE11-CC24378D69CA}"/>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037" name="TextBox 3">
          <a:extLst>
            <a:ext uri="{FF2B5EF4-FFF2-40B4-BE49-F238E27FC236}">
              <a16:creationId xmlns:a16="http://schemas.microsoft.com/office/drawing/2014/main" id="{FABF5B50-EC49-4778-ABC9-96C78DD7165A}"/>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038" name="TextBox 3">
          <a:extLst>
            <a:ext uri="{FF2B5EF4-FFF2-40B4-BE49-F238E27FC236}">
              <a16:creationId xmlns:a16="http://schemas.microsoft.com/office/drawing/2014/main" id="{72A497D3-229E-4EFE-ACC2-5EAAA3F5BE64}"/>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039" name="TextBox 3">
          <a:extLst>
            <a:ext uri="{FF2B5EF4-FFF2-40B4-BE49-F238E27FC236}">
              <a16:creationId xmlns:a16="http://schemas.microsoft.com/office/drawing/2014/main" id="{3BC6B752-EDAA-4903-A345-F0EA569605FE}"/>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040" name="TextBox 3">
          <a:extLst>
            <a:ext uri="{FF2B5EF4-FFF2-40B4-BE49-F238E27FC236}">
              <a16:creationId xmlns:a16="http://schemas.microsoft.com/office/drawing/2014/main" id="{491B75A1-F14C-4A43-968C-3F1C36DCA20D}"/>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041" name="TextBox 3">
          <a:extLst>
            <a:ext uri="{FF2B5EF4-FFF2-40B4-BE49-F238E27FC236}">
              <a16:creationId xmlns:a16="http://schemas.microsoft.com/office/drawing/2014/main" id="{1D16CC53-886F-43F1-9363-0103EC683621}"/>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042" name="TextBox 3">
          <a:extLst>
            <a:ext uri="{FF2B5EF4-FFF2-40B4-BE49-F238E27FC236}">
              <a16:creationId xmlns:a16="http://schemas.microsoft.com/office/drawing/2014/main" id="{A1806BF1-D9FB-4902-B1ED-B03B5290D1A9}"/>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043" name="TextBox 3">
          <a:extLst>
            <a:ext uri="{FF2B5EF4-FFF2-40B4-BE49-F238E27FC236}">
              <a16:creationId xmlns:a16="http://schemas.microsoft.com/office/drawing/2014/main" id="{A8214F67-681F-40A9-8D44-529D9939DD39}"/>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5308"/>
    <xdr:sp macro="" textlink="">
      <xdr:nvSpPr>
        <xdr:cNvPr id="4044" name="TextBox 3">
          <a:extLst>
            <a:ext uri="{FF2B5EF4-FFF2-40B4-BE49-F238E27FC236}">
              <a16:creationId xmlns:a16="http://schemas.microsoft.com/office/drawing/2014/main" id="{DC78A57E-AFD3-414A-9BFB-3E7DC138FAE2}"/>
            </a:ext>
          </a:extLst>
        </xdr:cNvPr>
        <xdr:cNvSpPr txBox="1">
          <a:spLocks noChangeArrowheads="1"/>
        </xdr:cNvSpPr>
      </xdr:nvSpPr>
      <xdr:spPr bwMode="auto">
        <a:xfrm>
          <a:off x="2439642" y="5507935"/>
          <a:ext cx="0" cy="33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4086"/>
    <xdr:sp macro="" textlink="">
      <xdr:nvSpPr>
        <xdr:cNvPr id="4045" name="TextBox 3">
          <a:extLst>
            <a:ext uri="{FF2B5EF4-FFF2-40B4-BE49-F238E27FC236}">
              <a16:creationId xmlns:a16="http://schemas.microsoft.com/office/drawing/2014/main" id="{BEC7416A-FE44-4ACE-9980-AE93527BAF32}"/>
            </a:ext>
          </a:extLst>
        </xdr:cNvPr>
        <xdr:cNvSpPr txBox="1">
          <a:spLocks noChangeArrowheads="1"/>
        </xdr:cNvSpPr>
      </xdr:nvSpPr>
      <xdr:spPr bwMode="auto">
        <a:xfrm>
          <a:off x="2439642" y="55079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5308"/>
    <xdr:sp macro="" textlink="">
      <xdr:nvSpPr>
        <xdr:cNvPr id="4046" name="TextBox 3">
          <a:extLst>
            <a:ext uri="{FF2B5EF4-FFF2-40B4-BE49-F238E27FC236}">
              <a16:creationId xmlns:a16="http://schemas.microsoft.com/office/drawing/2014/main" id="{643DF14C-B93C-4370-A35C-8681FA6CD946}"/>
            </a:ext>
          </a:extLst>
        </xdr:cNvPr>
        <xdr:cNvSpPr txBox="1">
          <a:spLocks noChangeArrowheads="1"/>
        </xdr:cNvSpPr>
      </xdr:nvSpPr>
      <xdr:spPr bwMode="auto">
        <a:xfrm>
          <a:off x="2439642" y="5507935"/>
          <a:ext cx="0" cy="33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4086"/>
    <xdr:sp macro="" textlink="">
      <xdr:nvSpPr>
        <xdr:cNvPr id="4047" name="TextBox 3">
          <a:extLst>
            <a:ext uri="{FF2B5EF4-FFF2-40B4-BE49-F238E27FC236}">
              <a16:creationId xmlns:a16="http://schemas.microsoft.com/office/drawing/2014/main" id="{4CCF2687-3E0F-4450-9ED2-E17ACFF6F5C4}"/>
            </a:ext>
          </a:extLst>
        </xdr:cNvPr>
        <xdr:cNvSpPr txBox="1">
          <a:spLocks noChangeArrowheads="1"/>
        </xdr:cNvSpPr>
      </xdr:nvSpPr>
      <xdr:spPr bwMode="auto">
        <a:xfrm>
          <a:off x="2439642" y="55079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048" name="TextBox 3">
          <a:extLst>
            <a:ext uri="{FF2B5EF4-FFF2-40B4-BE49-F238E27FC236}">
              <a16:creationId xmlns:a16="http://schemas.microsoft.com/office/drawing/2014/main" id="{90364501-498D-4D3E-872B-7F3F500D4D93}"/>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049" name="TextBox 3">
          <a:extLst>
            <a:ext uri="{FF2B5EF4-FFF2-40B4-BE49-F238E27FC236}">
              <a16:creationId xmlns:a16="http://schemas.microsoft.com/office/drawing/2014/main" id="{954A2BCA-DDA6-4C91-A867-A66BC341B138}"/>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4086"/>
    <xdr:sp macro="" textlink="">
      <xdr:nvSpPr>
        <xdr:cNvPr id="4050" name="TextBox 3">
          <a:extLst>
            <a:ext uri="{FF2B5EF4-FFF2-40B4-BE49-F238E27FC236}">
              <a16:creationId xmlns:a16="http://schemas.microsoft.com/office/drawing/2014/main" id="{A36623DE-EEA6-429D-9B14-472AE9C490C5}"/>
            </a:ext>
          </a:extLst>
        </xdr:cNvPr>
        <xdr:cNvSpPr txBox="1">
          <a:spLocks noChangeArrowheads="1"/>
        </xdr:cNvSpPr>
      </xdr:nvSpPr>
      <xdr:spPr bwMode="auto">
        <a:xfrm>
          <a:off x="2439642" y="55079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051" name="TextBox 3">
          <a:extLst>
            <a:ext uri="{FF2B5EF4-FFF2-40B4-BE49-F238E27FC236}">
              <a16:creationId xmlns:a16="http://schemas.microsoft.com/office/drawing/2014/main" id="{EA8148D5-063E-4A6F-A5FC-1D5C9A25CDE0}"/>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4086"/>
    <xdr:sp macro="" textlink="">
      <xdr:nvSpPr>
        <xdr:cNvPr id="4052" name="TextBox 3">
          <a:extLst>
            <a:ext uri="{FF2B5EF4-FFF2-40B4-BE49-F238E27FC236}">
              <a16:creationId xmlns:a16="http://schemas.microsoft.com/office/drawing/2014/main" id="{86FF39DF-ACDD-4E49-B875-72ABFDC4E986}"/>
            </a:ext>
          </a:extLst>
        </xdr:cNvPr>
        <xdr:cNvSpPr txBox="1">
          <a:spLocks noChangeArrowheads="1"/>
        </xdr:cNvSpPr>
      </xdr:nvSpPr>
      <xdr:spPr bwMode="auto">
        <a:xfrm>
          <a:off x="2439642" y="55079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053" name="TextBox 3">
          <a:extLst>
            <a:ext uri="{FF2B5EF4-FFF2-40B4-BE49-F238E27FC236}">
              <a16:creationId xmlns:a16="http://schemas.microsoft.com/office/drawing/2014/main" id="{667D1D6E-1523-42EC-A481-9A1BC2CF0E59}"/>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7261"/>
    <xdr:sp macro="" textlink="">
      <xdr:nvSpPr>
        <xdr:cNvPr id="4054" name="TextBox 3">
          <a:extLst>
            <a:ext uri="{FF2B5EF4-FFF2-40B4-BE49-F238E27FC236}">
              <a16:creationId xmlns:a16="http://schemas.microsoft.com/office/drawing/2014/main" id="{3B15A720-678E-4831-8432-FABDF812BDC8}"/>
            </a:ext>
          </a:extLst>
        </xdr:cNvPr>
        <xdr:cNvSpPr txBox="1">
          <a:spLocks noChangeArrowheads="1"/>
        </xdr:cNvSpPr>
      </xdr:nvSpPr>
      <xdr:spPr bwMode="auto">
        <a:xfrm>
          <a:off x="2439642" y="550793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055" name="TextBox 3">
          <a:extLst>
            <a:ext uri="{FF2B5EF4-FFF2-40B4-BE49-F238E27FC236}">
              <a16:creationId xmlns:a16="http://schemas.microsoft.com/office/drawing/2014/main" id="{4F6EFBC7-EFF5-4F2D-B6EC-A7868B1A6FD1}"/>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7261"/>
    <xdr:sp macro="" textlink="">
      <xdr:nvSpPr>
        <xdr:cNvPr id="4056" name="TextBox 3">
          <a:extLst>
            <a:ext uri="{FF2B5EF4-FFF2-40B4-BE49-F238E27FC236}">
              <a16:creationId xmlns:a16="http://schemas.microsoft.com/office/drawing/2014/main" id="{2CA6B1C6-C5F8-4AA5-8AE0-E25ACC318430}"/>
            </a:ext>
          </a:extLst>
        </xdr:cNvPr>
        <xdr:cNvSpPr txBox="1">
          <a:spLocks noChangeArrowheads="1"/>
        </xdr:cNvSpPr>
      </xdr:nvSpPr>
      <xdr:spPr bwMode="auto">
        <a:xfrm>
          <a:off x="2439642" y="550793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057" name="TextBox 3">
          <a:extLst>
            <a:ext uri="{FF2B5EF4-FFF2-40B4-BE49-F238E27FC236}">
              <a16:creationId xmlns:a16="http://schemas.microsoft.com/office/drawing/2014/main" id="{A45A1E27-0FA1-4B0F-9E78-12154BDF9215}"/>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7261"/>
    <xdr:sp macro="" textlink="">
      <xdr:nvSpPr>
        <xdr:cNvPr id="4058" name="TextBox 3">
          <a:extLst>
            <a:ext uri="{FF2B5EF4-FFF2-40B4-BE49-F238E27FC236}">
              <a16:creationId xmlns:a16="http://schemas.microsoft.com/office/drawing/2014/main" id="{73FE9263-E2C3-4B97-82AA-CB11C77A20D2}"/>
            </a:ext>
          </a:extLst>
        </xdr:cNvPr>
        <xdr:cNvSpPr txBox="1">
          <a:spLocks noChangeArrowheads="1"/>
        </xdr:cNvSpPr>
      </xdr:nvSpPr>
      <xdr:spPr bwMode="auto">
        <a:xfrm>
          <a:off x="2439642" y="550793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059" name="TextBox 3">
          <a:extLst>
            <a:ext uri="{FF2B5EF4-FFF2-40B4-BE49-F238E27FC236}">
              <a16:creationId xmlns:a16="http://schemas.microsoft.com/office/drawing/2014/main" id="{125480C7-304B-4214-9D70-227F0C8C3BD1}"/>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060" name="TextBox 3">
          <a:extLst>
            <a:ext uri="{FF2B5EF4-FFF2-40B4-BE49-F238E27FC236}">
              <a16:creationId xmlns:a16="http://schemas.microsoft.com/office/drawing/2014/main" id="{47983230-D455-40FB-9AB7-66C93217F3EB}"/>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061" name="TextBox 3">
          <a:extLst>
            <a:ext uri="{FF2B5EF4-FFF2-40B4-BE49-F238E27FC236}">
              <a16:creationId xmlns:a16="http://schemas.microsoft.com/office/drawing/2014/main" id="{8B52E18E-7FB0-4C82-ABF4-77BDF85BD42E}"/>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062" name="TextBox 3">
          <a:extLst>
            <a:ext uri="{FF2B5EF4-FFF2-40B4-BE49-F238E27FC236}">
              <a16:creationId xmlns:a16="http://schemas.microsoft.com/office/drawing/2014/main" id="{B5A0AB51-CFC1-4719-9B38-38C356222BB1}"/>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063" name="TextBox 3">
          <a:extLst>
            <a:ext uri="{FF2B5EF4-FFF2-40B4-BE49-F238E27FC236}">
              <a16:creationId xmlns:a16="http://schemas.microsoft.com/office/drawing/2014/main" id="{21D630F5-AE37-4E11-A885-0A61E43E234A}"/>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064" name="TextBox 3">
          <a:extLst>
            <a:ext uri="{FF2B5EF4-FFF2-40B4-BE49-F238E27FC236}">
              <a16:creationId xmlns:a16="http://schemas.microsoft.com/office/drawing/2014/main" id="{29AAB469-E16F-4CF2-9702-4971B634D2F6}"/>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065" name="TextBox 3">
          <a:extLst>
            <a:ext uri="{FF2B5EF4-FFF2-40B4-BE49-F238E27FC236}">
              <a16:creationId xmlns:a16="http://schemas.microsoft.com/office/drawing/2014/main" id="{6AF903F7-77BF-449B-9C78-8CDDF21CBA5F}"/>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066" name="TextBox 3">
          <a:extLst>
            <a:ext uri="{FF2B5EF4-FFF2-40B4-BE49-F238E27FC236}">
              <a16:creationId xmlns:a16="http://schemas.microsoft.com/office/drawing/2014/main" id="{370AF740-1D61-437F-A7B8-C96AB6969751}"/>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067" name="TextBox 3">
          <a:extLst>
            <a:ext uri="{FF2B5EF4-FFF2-40B4-BE49-F238E27FC236}">
              <a16:creationId xmlns:a16="http://schemas.microsoft.com/office/drawing/2014/main" id="{324A5D7B-3A6C-4891-A9A7-56B6E8C3BB66}"/>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068" name="TextBox 3">
          <a:extLst>
            <a:ext uri="{FF2B5EF4-FFF2-40B4-BE49-F238E27FC236}">
              <a16:creationId xmlns:a16="http://schemas.microsoft.com/office/drawing/2014/main" id="{4ADA5C34-07EC-46EC-85B7-75D8B7CBCE5A}"/>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69" name="Text Box 22">
          <a:extLst>
            <a:ext uri="{FF2B5EF4-FFF2-40B4-BE49-F238E27FC236}">
              <a16:creationId xmlns:a16="http://schemas.microsoft.com/office/drawing/2014/main" id="{8B29949C-DB94-4FEF-8A53-114E5A879BF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70" name="Text Box 23">
          <a:extLst>
            <a:ext uri="{FF2B5EF4-FFF2-40B4-BE49-F238E27FC236}">
              <a16:creationId xmlns:a16="http://schemas.microsoft.com/office/drawing/2014/main" id="{41EA959F-7AC9-4266-8B0F-C5A1E7787C8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71" name="Text Box 24">
          <a:extLst>
            <a:ext uri="{FF2B5EF4-FFF2-40B4-BE49-F238E27FC236}">
              <a16:creationId xmlns:a16="http://schemas.microsoft.com/office/drawing/2014/main" id="{7FB54C48-008D-4EEF-8558-8656B29697B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72" name="Text Box 25">
          <a:extLst>
            <a:ext uri="{FF2B5EF4-FFF2-40B4-BE49-F238E27FC236}">
              <a16:creationId xmlns:a16="http://schemas.microsoft.com/office/drawing/2014/main" id="{2DA605DB-4E50-4876-B03B-D341E4015D9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73" name="Text Box 26">
          <a:extLst>
            <a:ext uri="{FF2B5EF4-FFF2-40B4-BE49-F238E27FC236}">
              <a16:creationId xmlns:a16="http://schemas.microsoft.com/office/drawing/2014/main" id="{88589591-3AE5-40C8-9734-76C543C8AB5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74" name="Text Box 27">
          <a:extLst>
            <a:ext uri="{FF2B5EF4-FFF2-40B4-BE49-F238E27FC236}">
              <a16:creationId xmlns:a16="http://schemas.microsoft.com/office/drawing/2014/main" id="{561C4569-525C-4DBE-B9E0-3E39E095EBE6}"/>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75" name="Text Box 28">
          <a:extLst>
            <a:ext uri="{FF2B5EF4-FFF2-40B4-BE49-F238E27FC236}">
              <a16:creationId xmlns:a16="http://schemas.microsoft.com/office/drawing/2014/main" id="{37781017-1D5F-44F9-ADCA-38BAB40D58A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76" name="Text Box 29">
          <a:extLst>
            <a:ext uri="{FF2B5EF4-FFF2-40B4-BE49-F238E27FC236}">
              <a16:creationId xmlns:a16="http://schemas.microsoft.com/office/drawing/2014/main" id="{4AC5F680-B4E0-48DB-8581-FB36EA76179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77" name="Text Box 14">
          <a:extLst>
            <a:ext uri="{FF2B5EF4-FFF2-40B4-BE49-F238E27FC236}">
              <a16:creationId xmlns:a16="http://schemas.microsoft.com/office/drawing/2014/main" id="{0D3C3D44-6991-48D6-8035-C08AB0F56A0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78" name="Text Box 15">
          <a:extLst>
            <a:ext uri="{FF2B5EF4-FFF2-40B4-BE49-F238E27FC236}">
              <a16:creationId xmlns:a16="http://schemas.microsoft.com/office/drawing/2014/main" id="{E911CFBC-BDB3-4DEA-9450-C259F51EA18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79" name="Text Box 16">
          <a:extLst>
            <a:ext uri="{FF2B5EF4-FFF2-40B4-BE49-F238E27FC236}">
              <a16:creationId xmlns:a16="http://schemas.microsoft.com/office/drawing/2014/main" id="{28134077-2890-4686-A2B5-9DD2DB57229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80" name="Text Box 17">
          <a:extLst>
            <a:ext uri="{FF2B5EF4-FFF2-40B4-BE49-F238E27FC236}">
              <a16:creationId xmlns:a16="http://schemas.microsoft.com/office/drawing/2014/main" id="{7A625074-1E46-409C-81E8-C1ECA4F0010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81" name="Text Box 18">
          <a:extLst>
            <a:ext uri="{FF2B5EF4-FFF2-40B4-BE49-F238E27FC236}">
              <a16:creationId xmlns:a16="http://schemas.microsoft.com/office/drawing/2014/main" id="{FF230B7E-3773-499F-AA6C-794453C56F8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82" name="Text Box 19">
          <a:extLst>
            <a:ext uri="{FF2B5EF4-FFF2-40B4-BE49-F238E27FC236}">
              <a16:creationId xmlns:a16="http://schemas.microsoft.com/office/drawing/2014/main" id="{EC7B192C-2820-437A-AF97-4286EE1E32D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83" name="Text Box 20">
          <a:extLst>
            <a:ext uri="{FF2B5EF4-FFF2-40B4-BE49-F238E27FC236}">
              <a16:creationId xmlns:a16="http://schemas.microsoft.com/office/drawing/2014/main" id="{8928BBCF-2BCE-46F2-86BE-9EF61F9B5825}"/>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84" name="Text Box 21">
          <a:extLst>
            <a:ext uri="{FF2B5EF4-FFF2-40B4-BE49-F238E27FC236}">
              <a16:creationId xmlns:a16="http://schemas.microsoft.com/office/drawing/2014/main" id="{FE6BEB6E-19AD-4465-B039-4063B5CB8D4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85" name="Text Box 14">
          <a:extLst>
            <a:ext uri="{FF2B5EF4-FFF2-40B4-BE49-F238E27FC236}">
              <a16:creationId xmlns:a16="http://schemas.microsoft.com/office/drawing/2014/main" id="{191AE5D2-574C-49B4-80ED-69223BFDB806}"/>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86" name="Text Box 15">
          <a:extLst>
            <a:ext uri="{FF2B5EF4-FFF2-40B4-BE49-F238E27FC236}">
              <a16:creationId xmlns:a16="http://schemas.microsoft.com/office/drawing/2014/main" id="{6FA2E732-EFDD-4475-864B-4E0CA8D7AEF1}"/>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87" name="Text Box 16">
          <a:extLst>
            <a:ext uri="{FF2B5EF4-FFF2-40B4-BE49-F238E27FC236}">
              <a16:creationId xmlns:a16="http://schemas.microsoft.com/office/drawing/2014/main" id="{0271E1FA-7178-44F3-8C21-5F69ECD9E783}"/>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88" name="Text Box 17">
          <a:extLst>
            <a:ext uri="{FF2B5EF4-FFF2-40B4-BE49-F238E27FC236}">
              <a16:creationId xmlns:a16="http://schemas.microsoft.com/office/drawing/2014/main" id="{C8007EC6-266D-43D7-A9C3-A4762E01EA6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89" name="Text Box 18">
          <a:extLst>
            <a:ext uri="{FF2B5EF4-FFF2-40B4-BE49-F238E27FC236}">
              <a16:creationId xmlns:a16="http://schemas.microsoft.com/office/drawing/2014/main" id="{8DC40222-4119-4786-A31C-7295D6CEB56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90" name="Text Box 19">
          <a:extLst>
            <a:ext uri="{FF2B5EF4-FFF2-40B4-BE49-F238E27FC236}">
              <a16:creationId xmlns:a16="http://schemas.microsoft.com/office/drawing/2014/main" id="{2E9E811F-5DD7-4E30-8C93-D43BF27AC05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91" name="Text Box 20">
          <a:extLst>
            <a:ext uri="{FF2B5EF4-FFF2-40B4-BE49-F238E27FC236}">
              <a16:creationId xmlns:a16="http://schemas.microsoft.com/office/drawing/2014/main" id="{E17CBE34-2BC2-4BA6-B41E-96667B176D7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92" name="Text Box 21">
          <a:extLst>
            <a:ext uri="{FF2B5EF4-FFF2-40B4-BE49-F238E27FC236}">
              <a16:creationId xmlns:a16="http://schemas.microsoft.com/office/drawing/2014/main" id="{9FAB9095-7B28-4F6A-97DE-88085AD6348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93" name="Text Box 22">
          <a:extLst>
            <a:ext uri="{FF2B5EF4-FFF2-40B4-BE49-F238E27FC236}">
              <a16:creationId xmlns:a16="http://schemas.microsoft.com/office/drawing/2014/main" id="{406D5D23-8D52-4B74-8B73-09953197388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94" name="Text Box 23">
          <a:extLst>
            <a:ext uri="{FF2B5EF4-FFF2-40B4-BE49-F238E27FC236}">
              <a16:creationId xmlns:a16="http://schemas.microsoft.com/office/drawing/2014/main" id="{CD460562-5A6A-4399-A0B6-C7E6421E5BF6}"/>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95" name="Text Box 24">
          <a:extLst>
            <a:ext uri="{FF2B5EF4-FFF2-40B4-BE49-F238E27FC236}">
              <a16:creationId xmlns:a16="http://schemas.microsoft.com/office/drawing/2014/main" id="{F3A59249-4D4C-49BA-A2BE-BE71EEC040A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96" name="Text Box 25">
          <a:extLst>
            <a:ext uri="{FF2B5EF4-FFF2-40B4-BE49-F238E27FC236}">
              <a16:creationId xmlns:a16="http://schemas.microsoft.com/office/drawing/2014/main" id="{1E1E63E9-71DC-4B9C-B56C-BDEE76336DC6}"/>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97" name="Text Box 26">
          <a:extLst>
            <a:ext uri="{FF2B5EF4-FFF2-40B4-BE49-F238E27FC236}">
              <a16:creationId xmlns:a16="http://schemas.microsoft.com/office/drawing/2014/main" id="{B40DF832-9FF6-407D-AF5B-C700BD0148A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98" name="Text Box 27">
          <a:extLst>
            <a:ext uri="{FF2B5EF4-FFF2-40B4-BE49-F238E27FC236}">
              <a16:creationId xmlns:a16="http://schemas.microsoft.com/office/drawing/2014/main" id="{B2FEAD78-10F9-4928-9AE0-DCD86BFC811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099" name="Text Box 28">
          <a:extLst>
            <a:ext uri="{FF2B5EF4-FFF2-40B4-BE49-F238E27FC236}">
              <a16:creationId xmlns:a16="http://schemas.microsoft.com/office/drawing/2014/main" id="{DEA50D53-148C-420C-9A0D-97407CCCF79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00" name="Text Box 29">
          <a:extLst>
            <a:ext uri="{FF2B5EF4-FFF2-40B4-BE49-F238E27FC236}">
              <a16:creationId xmlns:a16="http://schemas.microsoft.com/office/drawing/2014/main" id="{5BAE3C73-4405-405D-850F-3D56201195E5}"/>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01" name="Text Box 14">
          <a:extLst>
            <a:ext uri="{FF2B5EF4-FFF2-40B4-BE49-F238E27FC236}">
              <a16:creationId xmlns:a16="http://schemas.microsoft.com/office/drawing/2014/main" id="{E65B9A99-4C37-4D2B-8A25-75D8F674F11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02" name="Text Box 15">
          <a:extLst>
            <a:ext uri="{FF2B5EF4-FFF2-40B4-BE49-F238E27FC236}">
              <a16:creationId xmlns:a16="http://schemas.microsoft.com/office/drawing/2014/main" id="{0027537D-5DD1-4825-8D74-BA180FC459B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03" name="Text Box 16">
          <a:extLst>
            <a:ext uri="{FF2B5EF4-FFF2-40B4-BE49-F238E27FC236}">
              <a16:creationId xmlns:a16="http://schemas.microsoft.com/office/drawing/2014/main" id="{413D9774-4815-4876-96D5-7E36C3648045}"/>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04" name="Text Box 17">
          <a:extLst>
            <a:ext uri="{FF2B5EF4-FFF2-40B4-BE49-F238E27FC236}">
              <a16:creationId xmlns:a16="http://schemas.microsoft.com/office/drawing/2014/main" id="{E27B0210-37ED-4CB1-96C4-6DE6C0AA8A3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05" name="Text Box 18">
          <a:extLst>
            <a:ext uri="{FF2B5EF4-FFF2-40B4-BE49-F238E27FC236}">
              <a16:creationId xmlns:a16="http://schemas.microsoft.com/office/drawing/2014/main" id="{22F53FCA-3C87-4921-AC82-DADD568F888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06" name="Text Box 19">
          <a:extLst>
            <a:ext uri="{FF2B5EF4-FFF2-40B4-BE49-F238E27FC236}">
              <a16:creationId xmlns:a16="http://schemas.microsoft.com/office/drawing/2014/main" id="{2C416220-C6AB-4C17-A6B7-064912FD5BF5}"/>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07" name="Text Box 20">
          <a:extLst>
            <a:ext uri="{FF2B5EF4-FFF2-40B4-BE49-F238E27FC236}">
              <a16:creationId xmlns:a16="http://schemas.microsoft.com/office/drawing/2014/main" id="{68F0FC07-62C1-42BC-B20C-C9D4727B8B8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08" name="Text Box 21">
          <a:extLst>
            <a:ext uri="{FF2B5EF4-FFF2-40B4-BE49-F238E27FC236}">
              <a16:creationId xmlns:a16="http://schemas.microsoft.com/office/drawing/2014/main" id="{6D1E160D-689F-4E7A-A9EB-01DD0D40DA5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09" name="Text Box 14">
          <a:extLst>
            <a:ext uri="{FF2B5EF4-FFF2-40B4-BE49-F238E27FC236}">
              <a16:creationId xmlns:a16="http://schemas.microsoft.com/office/drawing/2014/main" id="{77E620A3-8810-4BA1-A092-DD3932FBB08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10" name="Text Box 15">
          <a:extLst>
            <a:ext uri="{FF2B5EF4-FFF2-40B4-BE49-F238E27FC236}">
              <a16:creationId xmlns:a16="http://schemas.microsoft.com/office/drawing/2014/main" id="{02ACA729-8917-4775-A476-39A2CDBCDE4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11" name="Text Box 16">
          <a:extLst>
            <a:ext uri="{FF2B5EF4-FFF2-40B4-BE49-F238E27FC236}">
              <a16:creationId xmlns:a16="http://schemas.microsoft.com/office/drawing/2014/main" id="{16C051DF-ADF2-4E84-B4FD-EA5CD1E4E25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12" name="Text Box 17">
          <a:extLst>
            <a:ext uri="{FF2B5EF4-FFF2-40B4-BE49-F238E27FC236}">
              <a16:creationId xmlns:a16="http://schemas.microsoft.com/office/drawing/2014/main" id="{AE2D2E31-EFE5-4E40-92B7-3FFBF04428A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13" name="Text Box 18">
          <a:extLst>
            <a:ext uri="{FF2B5EF4-FFF2-40B4-BE49-F238E27FC236}">
              <a16:creationId xmlns:a16="http://schemas.microsoft.com/office/drawing/2014/main" id="{F5BE8DF2-C270-4411-961F-8643A02D215F}"/>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14" name="Text Box 19">
          <a:extLst>
            <a:ext uri="{FF2B5EF4-FFF2-40B4-BE49-F238E27FC236}">
              <a16:creationId xmlns:a16="http://schemas.microsoft.com/office/drawing/2014/main" id="{B5A60AF9-233F-4B26-908D-091C8B43A9E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15" name="Text Box 20">
          <a:extLst>
            <a:ext uri="{FF2B5EF4-FFF2-40B4-BE49-F238E27FC236}">
              <a16:creationId xmlns:a16="http://schemas.microsoft.com/office/drawing/2014/main" id="{F1C1E587-F18C-4F4D-AA97-349C5856937F}"/>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16" name="Text Box 21">
          <a:extLst>
            <a:ext uri="{FF2B5EF4-FFF2-40B4-BE49-F238E27FC236}">
              <a16:creationId xmlns:a16="http://schemas.microsoft.com/office/drawing/2014/main" id="{D4D36ACF-9C3D-436A-86A2-AD19E088C01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17" name="Text Box 22">
          <a:extLst>
            <a:ext uri="{FF2B5EF4-FFF2-40B4-BE49-F238E27FC236}">
              <a16:creationId xmlns:a16="http://schemas.microsoft.com/office/drawing/2014/main" id="{9F465EF5-2BB1-4FCF-BB63-7DB6F1F65BDE}"/>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18" name="Text Box 23">
          <a:extLst>
            <a:ext uri="{FF2B5EF4-FFF2-40B4-BE49-F238E27FC236}">
              <a16:creationId xmlns:a16="http://schemas.microsoft.com/office/drawing/2014/main" id="{96F985B0-C8D7-420C-BBDC-45DDC0E8249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19" name="Text Box 24">
          <a:extLst>
            <a:ext uri="{FF2B5EF4-FFF2-40B4-BE49-F238E27FC236}">
              <a16:creationId xmlns:a16="http://schemas.microsoft.com/office/drawing/2014/main" id="{86EB4607-D5FF-467E-BBFA-58CF5878F420}"/>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20" name="Text Box 25">
          <a:extLst>
            <a:ext uri="{FF2B5EF4-FFF2-40B4-BE49-F238E27FC236}">
              <a16:creationId xmlns:a16="http://schemas.microsoft.com/office/drawing/2014/main" id="{79E425FE-56B1-42D9-B8FC-CA60EA39D02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21" name="Text Box 26">
          <a:extLst>
            <a:ext uri="{FF2B5EF4-FFF2-40B4-BE49-F238E27FC236}">
              <a16:creationId xmlns:a16="http://schemas.microsoft.com/office/drawing/2014/main" id="{B906A565-2FA3-47A6-942A-43ABEFFBEDC0}"/>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22" name="Text Box 27">
          <a:extLst>
            <a:ext uri="{FF2B5EF4-FFF2-40B4-BE49-F238E27FC236}">
              <a16:creationId xmlns:a16="http://schemas.microsoft.com/office/drawing/2014/main" id="{1231BDC0-3600-4F0E-B848-701122F8DAB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23" name="Text Box 28">
          <a:extLst>
            <a:ext uri="{FF2B5EF4-FFF2-40B4-BE49-F238E27FC236}">
              <a16:creationId xmlns:a16="http://schemas.microsoft.com/office/drawing/2014/main" id="{D8739722-16AD-44FF-9314-B3F9D078D2F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24" name="Text Box 29">
          <a:extLst>
            <a:ext uri="{FF2B5EF4-FFF2-40B4-BE49-F238E27FC236}">
              <a16:creationId xmlns:a16="http://schemas.microsoft.com/office/drawing/2014/main" id="{9523C756-EBE3-4DD6-B27E-9ABA66BE0AF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25" name="Text Box 14">
          <a:extLst>
            <a:ext uri="{FF2B5EF4-FFF2-40B4-BE49-F238E27FC236}">
              <a16:creationId xmlns:a16="http://schemas.microsoft.com/office/drawing/2014/main" id="{504B7AFB-4001-41DC-A6C7-24C65435D01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26" name="Text Box 15">
          <a:extLst>
            <a:ext uri="{FF2B5EF4-FFF2-40B4-BE49-F238E27FC236}">
              <a16:creationId xmlns:a16="http://schemas.microsoft.com/office/drawing/2014/main" id="{31412DBA-5107-49AD-8AE3-9510A2D7D3B5}"/>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27" name="Text Box 16">
          <a:extLst>
            <a:ext uri="{FF2B5EF4-FFF2-40B4-BE49-F238E27FC236}">
              <a16:creationId xmlns:a16="http://schemas.microsoft.com/office/drawing/2014/main" id="{767B4E93-C3F2-49BA-A980-32A00DB7B17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28" name="Text Box 17">
          <a:extLst>
            <a:ext uri="{FF2B5EF4-FFF2-40B4-BE49-F238E27FC236}">
              <a16:creationId xmlns:a16="http://schemas.microsoft.com/office/drawing/2014/main" id="{83AF01A0-7DEE-477C-BE05-1BB6384C9496}"/>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29" name="Text Box 18">
          <a:extLst>
            <a:ext uri="{FF2B5EF4-FFF2-40B4-BE49-F238E27FC236}">
              <a16:creationId xmlns:a16="http://schemas.microsoft.com/office/drawing/2014/main" id="{6CC6A087-1BE6-48C4-8D5D-931DD7B112BF}"/>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30" name="Text Box 19">
          <a:extLst>
            <a:ext uri="{FF2B5EF4-FFF2-40B4-BE49-F238E27FC236}">
              <a16:creationId xmlns:a16="http://schemas.microsoft.com/office/drawing/2014/main" id="{B005F778-7E92-49A1-A395-B1B30641F51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31" name="Text Box 20">
          <a:extLst>
            <a:ext uri="{FF2B5EF4-FFF2-40B4-BE49-F238E27FC236}">
              <a16:creationId xmlns:a16="http://schemas.microsoft.com/office/drawing/2014/main" id="{ED8DD817-2FDF-4B6B-9507-D692963D079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32" name="Text Box 21">
          <a:extLst>
            <a:ext uri="{FF2B5EF4-FFF2-40B4-BE49-F238E27FC236}">
              <a16:creationId xmlns:a16="http://schemas.microsoft.com/office/drawing/2014/main" id="{10ADDD44-46A7-4FA4-B293-6080EA8C232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33" name="Text Box 14">
          <a:extLst>
            <a:ext uri="{FF2B5EF4-FFF2-40B4-BE49-F238E27FC236}">
              <a16:creationId xmlns:a16="http://schemas.microsoft.com/office/drawing/2014/main" id="{04E7D42B-B01F-403E-BEC5-688A9331C941}"/>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34" name="Text Box 15">
          <a:extLst>
            <a:ext uri="{FF2B5EF4-FFF2-40B4-BE49-F238E27FC236}">
              <a16:creationId xmlns:a16="http://schemas.microsoft.com/office/drawing/2014/main" id="{F7BB05BE-B0AD-436A-B65F-3868C99B922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35" name="Text Box 16">
          <a:extLst>
            <a:ext uri="{FF2B5EF4-FFF2-40B4-BE49-F238E27FC236}">
              <a16:creationId xmlns:a16="http://schemas.microsoft.com/office/drawing/2014/main" id="{9D46EE81-01C8-4309-B9BF-FD71A981894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36" name="Text Box 17">
          <a:extLst>
            <a:ext uri="{FF2B5EF4-FFF2-40B4-BE49-F238E27FC236}">
              <a16:creationId xmlns:a16="http://schemas.microsoft.com/office/drawing/2014/main" id="{8CF6F42B-6D4F-4AC4-BBCF-8D1B3DE21C60}"/>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37" name="Text Box 18">
          <a:extLst>
            <a:ext uri="{FF2B5EF4-FFF2-40B4-BE49-F238E27FC236}">
              <a16:creationId xmlns:a16="http://schemas.microsoft.com/office/drawing/2014/main" id="{35894BFC-A016-4D60-8650-655C3E6E8205}"/>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38" name="Text Box 19">
          <a:extLst>
            <a:ext uri="{FF2B5EF4-FFF2-40B4-BE49-F238E27FC236}">
              <a16:creationId xmlns:a16="http://schemas.microsoft.com/office/drawing/2014/main" id="{5E8DEA03-0E60-45AF-B63F-7A9CB4F9AF8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39" name="Text Box 20">
          <a:extLst>
            <a:ext uri="{FF2B5EF4-FFF2-40B4-BE49-F238E27FC236}">
              <a16:creationId xmlns:a16="http://schemas.microsoft.com/office/drawing/2014/main" id="{A6D60D35-491B-4E3A-9AB2-D7F27BBB92F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40" name="Text Box 21">
          <a:extLst>
            <a:ext uri="{FF2B5EF4-FFF2-40B4-BE49-F238E27FC236}">
              <a16:creationId xmlns:a16="http://schemas.microsoft.com/office/drawing/2014/main" id="{16F85051-9748-486D-8C1D-08552BDAE33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141" name="TextBox 3">
          <a:extLst>
            <a:ext uri="{FF2B5EF4-FFF2-40B4-BE49-F238E27FC236}">
              <a16:creationId xmlns:a16="http://schemas.microsoft.com/office/drawing/2014/main" id="{849B443D-9B66-4064-900E-801315465A07}"/>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142" name="TextBox 3">
          <a:extLst>
            <a:ext uri="{FF2B5EF4-FFF2-40B4-BE49-F238E27FC236}">
              <a16:creationId xmlns:a16="http://schemas.microsoft.com/office/drawing/2014/main" id="{D374AD04-07CF-4C56-83FC-27D3FEF8E17C}"/>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43" name="Text Box 22">
          <a:extLst>
            <a:ext uri="{FF2B5EF4-FFF2-40B4-BE49-F238E27FC236}">
              <a16:creationId xmlns:a16="http://schemas.microsoft.com/office/drawing/2014/main" id="{FACD7478-3960-4E53-8456-1A905DC7312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44" name="Text Box 23">
          <a:extLst>
            <a:ext uri="{FF2B5EF4-FFF2-40B4-BE49-F238E27FC236}">
              <a16:creationId xmlns:a16="http://schemas.microsoft.com/office/drawing/2014/main" id="{31023C81-FC76-4BC3-9593-776234EF55FE}"/>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45" name="Text Box 24">
          <a:extLst>
            <a:ext uri="{FF2B5EF4-FFF2-40B4-BE49-F238E27FC236}">
              <a16:creationId xmlns:a16="http://schemas.microsoft.com/office/drawing/2014/main" id="{C410C7DF-5558-4689-8A0E-09929BD606C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46" name="Text Box 25">
          <a:extLst>
            <a:ext uri="{FF2B5EF4-FFF2-40B4-BE49-F238E27FC236}">
              <a16:creationId xmlns:a16="http://schemas.microsoft.com/office/drawing/2014/main" id="{6B7FBE62-3372-431F-9A51-3EC5F00169B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47" name="Text Box 26">
          <a:extLst>
            <a:ext uri="{FF2B5EF4-FFF2-40B4-BE49-F238E27FC236}">
              <a16:creationId xmlns:a16="http://schemas.microsoft.com/office/drawing/2014/main" id="{F4F2A164-3CBE-4033-8354-086D320C8A8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48" name="Text Box 27">
          <a:extLst>
            <a:ext uri="{FF2B5EF4-FFF2-40B4-BE49-F238E27FC236}">
              <a16:creationId xmlns:a16="http://schemas.microsoft.com/office/drawing/2014/main" id="{581B3D06-E443-4434-B6C8-A8B07CDD0850}"/>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49" name="Text Box 28">
          <a:extLst>
            <a:ext uri="{FF2B5EF4-FFF2-40B4-BE49-F238E27FC236}">
              <a16:creationId xmlns:a16="http://schemas.microsoft.com/office/drawing/2014/main" id="{1CBBF517-6084-468F-8826-0FF2B2016EB0}"/>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50" name="Text Box 29">
          <a:extLst>
            <a:ext uri="{FF2B5EF4-FFF2-40B4-BE49-F238E27FC236}">
              <a16:creationId xmlns:a16="http://schemas.microsoft.com/office/drawing/2014/main" id="{A8B8F548-8617-4493-A542-1B0F4D2EB07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51" name="Text Box 14">
          <a:extLst>
            <a:ext uri="{FF2B5EF4-FFF2-40B4-BE49-F238E27FC236}">
              <a16:creationId xmlns:a16="http://schemas.microsoft.com/office/drawing/2014/main" id="{4B2CCDF5-28B4-4B8B-B3AD-CF6EE753C3D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52" name="Text Box 15">
          <a:extLst>
            <a:ext uri="{FF2B5EF4-FFF2-40B4-BE49-F238E27FC236}">
              <a16:creationId xmlns:a16="http://schemas.microsoft.com/office/drawing/2014/main" id="{C1804127-6A16-40E0-8F09-10BCA68BD12E}"/>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53" name="Text Box 16">
          <a:extLst>
            <a:ext uri="{FF2B5EF4-FFF2-40B4-BE49-F238E27FC236}">
              <a16:creationId xmlns:a16="http://schemas.microsoft.com/office/drawing/2014/main" id="{E5D13A8A-CBAD-4D20-A26D-B6509720CF8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54" name="Text Box 17">
          <a:extLst>
            <a:ext uri="{FF2B5EF4-FFF2-40B4-BE49-F238E27FC236}">
              <a16:creationId xmlns:a16="http://schemas.microsoft.com/office/drawing/2014/main" id="{A4794F9C-D510-4636-814F-7D1829E1454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55" name="Text Box 18">
          <a:extLst>
            <a:ext uri="{FF2B5EF4-FFF2-40B4-BE49-F238E27FC236}">
              <a16:creationId xmlns:a16="http://schemas.microsoft.com/office/drawing/2014/main" id="{DA38852B-D22B-41F9-BD32-2EA20D074F2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56" name="Text Box 19">
          <a:extLst>
            <a:ext uri="{FF2B5EF4-FFF2-40B4-BE49-F238E27FC236}">
              <a16:creationId xmlns:a16="http://schemas.microsoft.com/office/drawing/2014/main" id="{3A92AB5A-6B63-4B9E-B289-F7BF1913AAD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57" name="Text Box 20">
          <a:extLst>
            <a:ext uri="{FF2B5EF4-FFF2-40B4-BE49-F238E27FC236}">
              <a16:creationId xmlns:a16="http://schemas.microsoft.com/office/drawing/2014/main" id="{58D63550-83C7-4CAC-8C81-1B3A3BB088B3}"/>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58" name="Text Box 21">
          <a:extLst>
            <a:ext uri="{FF2B5EF4-FFF2-40B4-BE49-F238E27FC236}">
              <a16:creationId xmlns:a16="http://schemas.microsoft.com/office/drawing/2014/main" id="{443CAEA6-2466-4EF7-9954-727E9987F15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59" name="Text Box 14">
          <a:extLst>
            <a:ext uri="{FF2B5EF4-FFF2-40B4-BE49-F238E27FC236}">
              <a16:creationId xmlns:a16="http://schemas.microsoft.com/office/drawing/2014/main" id="{6312DF64-08E5-4657-8E2C-032061E6660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60" name="Text Box 15">
          <a:extLst>
            <a:ext uri="{FF2B5EF4-FFF2-40B4-BE49-F238E27FC236}">
              <a16:creationId xmlns:a16="http://schemas.microsoft.com/office/drawing/2014/main" id="{CEF810C4-A611-4911-8217-9417C8A45A4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61" name="Text Box 16">
          <a:extLst>
            <a:ext uri="{FF2B5EF4-FFF2-40B4-BE49-F238E27FC236}">
              <a16:creationId xmlns:a16="http://schemas.microsoft.com/office/drawing/2014/main" id="{14578F4E-60D3-4557-8F7B-F430D3393DF5}"/>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62" name="Text Box 17">
          <a:extLst>
            <a:ext uri="{FF2B5EF4-FFF2-40B4-BE49-F238E27FC236}">
              <a16:creationId xmlns:a16="http://schemas.microsoft.com/office/drawing/2014/main" id="{EA7095EB-2E14-4F1E-89DA-026DEB1B59A5}"/>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63" name="Text Box 18">
          <a:extLst>
            <a:ext uri="{FF2B5EF4-FFF2-40B4-BE49-F238E27FC236}">
              <a16:creationId xmlns:a16="http://schemas.microsoft.com/office/drawing/2014/main" id="{B912F654-A0D6-4679-85F5-970C230B23D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64" name="Text Box 19">
          <a:extLst>
            <a:ext uri="{FF2B5EF4-FFF2-40B4-BE49-F238E27FC236}">
              <a16:creationId xmlns:a16="http://schemas.microsoft.com/office/drawing/2014/main" id="{3396ABB7-F619-45CB-A093-D40A25E1B83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65" name="Text Box 20">
          <a:extLst>
            <a:ext uri="{FF2B5EF4-FFF2-40B4-BE49-F238E27FC236}">
              <a16:creationId xmlns:a16="http://schemas.microsoft.com/office/drawing/2014/main" id="{55A0CE26-5672-46B1-BF38-FC7080E9C51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66" name="Text Box 21">
          <a:extLst>
            <a:ext uri="{FF2B5EF4-FFF2-40B4-BE49-F238E27FC236}">
              <a16:creationId xmlns:a16="http://schemas.microsoft.com/office/drawing/2014/main" id="{C73C185F-DF59-41A1-9787-410BB54E5555}"/>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67" name="Text Box 22">
          <a:extLst>
            <a:ext uri="{FF2B5EF4-FFF2-40B4-BE49-F238E27FC236}">
              <a16:creationId xmlns:a16="http://schemas.microsoft.com/office/drawing/2014/main" id="{D295ADFA-13C9-4BD6-B417-C1C92E3FEF16}"/>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68" name="Text Box 23">
          <a:extLst>
            <a:ext uri="{FF2B5EF4-FFF2-40B4-BE49-F238E27FC236}">
              <a16:creationId xmlns:a16="http://schemas.microsoft.com/office/drawing/2014/main" id="{CE2D7D5E-2CA8-47CD-BFED-BF803AEDA03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69" name="Text Box 24">
          <a:extLst>
            <a:ext uri="{FF2B5EF4-FFF2-40B4-BE49-F238E27FC236}">
              <a16:creationId xmlns:a16="http://schemas.microsoft.com/office/drawing/2014/main" id="{EA097C80-F756-45FC-9D87-1DA71CFACE63}"/>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70" name="Text Box 25">
          <a:extLst>
            <a:ext uri="{FF2B5EF4-FFF2-40B4-BE49-F238E27FC236}">
              <a16:creationId xmlns:a16="http://schemas.microsoft.com/office/drawing/2014/main" id="{721B69B2-EDEA-44C5-A097-E1F96A9E9E1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71" name="Text Box 26">
          <a:extLst>
            <a:ext uri="{FF2B5EF4-FFF2-40B4-BE49-F238E27FC236}">
              <a16:creationId xmlns:a16="http://schemas.microsoft.com/office/drawing/2014/main" id="{7CD3AE45-9D33-4CD6-92BB-FBA1387AABE0}"/>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72" name="Text Box 27">
          <a:extLst>
            <a:ext uri="{FF2B5EF4-FFF2-40B4-BE49-F238E27FC236}">
              <a16:creationId xmlns:a16="http://schemas.microsoft.com/office/drawing/2014/main" id="{C8E7EA79-3FE0-4369-A7B8-AB8EC84A7553}"/>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73" name="Text Box 28">
          <a:extLst>
            <a:ext uri="{FF2B5EF4-FFF2-40B4-BE49-F238E27FC236}">
              <a16:creationId xmlns:a16="http://schemas.microsoft.com/office/drawing/2014/main" id="{3B7A9B27-F7FB-4129-9A13-40B87F4B1951}"/>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74" name="Text Box 29">
          <a:extLst>
            <a:ext uri="{FF2B5EF4-FFF2-40B4-BE49-F238E27FC236}">
              <a16:creationId xmlns:a16="http://schemas.microsoft.com/office/drawing/2014/main" id="{694E89A6-935F-46D4-8498-3A7F852AF91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75" name="Text Box 14">
          <a:extLst>
            <a:ext uri="{FF2B5EF4-FFF2-40B4-BE49-F238E27FC236}">
              <a16:creationId xmlns:a16="http://schemas.microsoft.com/office/drawing/2014/main" id="{9CFF28B7-F266-4DA9-94AC-85C728DCF3C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76" name="Text Box 15">
          <a:extLst>
            <a:ext uri="{FF2B5EF4-FFF2-40B4-BE49-F238E27FC236}">
              <a16:creationId xmlns:a16="http://schemas.microsoft.com/office/drawing/2014/main" id="{6055DB00-16B2-42F8-995D-878B9EF748C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77" name="Text Box 16">
          <a:extLst>
            <a:ext uri="{FF2B5EF4-FFF2-40B4-BE49-F238E27FC236}">
              <a16:creationId xmlns:a16="http://schemas.microsoft.com/office/drawing/2014/main" id="{5CAD547D-108A-4CB9-BE1C-06F82536E1C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78" name="Text Box 17">
          <a:extLst>
            <a:ext uri="{FF2B5EF4-FFF2-40B4-BE49-F238E27FC236}">
              <a16:creationId xmlns:a16="http://schemas.microsoft.com/office/drawing/2014/main" id="{8BB01F10-1792-41D8-98F5-C36262657E4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79" name="Text Box 18">
          <a:extLst>
            <a:ext uri="{FF2B5EF4-FFF2-40B4-BE49-F238E27FC236}">
              <a16:creationId xmlns:a16="http://schemas.microsoft.com/office/drawing/2014/main" id="{2C17B953-1AA8-4BC6-A763-83409682F6D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80" name="Text Box 19">
          <a:extLst>
            <a:ext uri="{FF2B5EF4-FFF2-40B4-BE49-F238E27FC236}">
              <a16:creationId xmlns:a16="http://schemas.microsoft.com/office/drawing/2014/main" id="{96A2257D-EED4-4D30-B714-702911CBBC0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81" name="Text Box 20">
          <a:extLst>
            <a:ext uri="{FF2B5EF4-FFF2-40B4-BE49-F238E27FC236}">
              <a16:creationId xmlns:a16="http://schemas.microsoft.com/office/drawing/2014/main" id="{E6D94229-4B38-4D85-AF26-12477E355C2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82" name="Text Box 21">
          <a:extLst>
            <a:ext uri="{FF2B5EF4-FFF2-40B4-BE49-F238E27FC236}">
              <a16:creationId xmlns:a16="http://schemas.microsoft.com/office/drawing/2014/main" id="{F6E1F4B8-868A-40CC-8E48-98C67FD81C4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83" name="Text Box 14">
          <a:extLst>
            <a:ext uri="{FF2B5EF4-FFF2-40B4-BE49-F238E27FC236}">
              <a16:creationId xmlns:a16="http://schemas.microsoft.com/office/drawing/2014/main" id="{E9C21CC9-8A30-4719-AE8F-7C78C63AF69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84" name="Text Box 15">
          <a:extLst>
            <a:ext uri="{FF2B5EF4-FFF2-40B4-BE49-F238E27FC236}">
              <a16:creationId xmlns:a16="http://schemas.microsoft.com/office/drawing/2014/main" id="{EA19F979-1446-411E-9903-44C4B8E001F5}"/>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85" name="Text Box 16">
          <a:extLst>
            <a:ext uri="{FF2B5EF4-FFF2-40B4-BE49-F238E27FC236}">
              <a16:creationId xmlns:a16="http://schemas.microsoft.com/office/drawing/2014/main" id="{81D12AAF-F696-4071-BB06-73EC39353B7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86" name="Text Box 17">
          <a:extLst>
            <a:ext uri="{FF2B5EF4-FFF2-40B4-BE49-F238E27FC236}">
              <a16:creationId xmlns:a16="http://schemas.microsoft.com/office/drawing/2014/main" id="{D2C5309F-C31A-440F-91A3-05A817D22D06}"/>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87" name="Text Box 18">
          <a:extLst>
            <a:ext uri="{FF2B5EF4-FFF2-40B4-BE49-F238E27FC236}">
              <a16:creationId xmlns:a16="http://schemas.microsoft.com/office/drawing/2014/main" id="{1A25390C-7EB3-4B38-B17E-085999804861}"/>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88" name="Text Box 19">
          <a:extLst>
            <a:ext uri="{FF2B5EF4-FFF2-40B4-BE49-F238E27FC236}">
              <a16:creationId xmlns:a16="http://schemas.microsoft.com/office/drawing/2014/main" id="{D9C8B699-F53A-4413-A614-5079A5E615D3}"/>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89" name="Text Box 20">
          <a:extLst>
            <a:ext uri="{FF2B5EF4-FFF2-40B4-BE49-F238E27FC236}">
              <a16:creationId xmlns:a16="http://schemas.microsoft.com/office/drawing/2014/main" id="{C6E85312-E459-4701-AD72-E388EC9BDFEE}"/>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90" name="Text Box 21">
          <a:extLst>
            <a:ext uri="{FF2B5EF4-FFF2-40B4-BE49-F238E27FC236}">
              <a16:creationId xmlns:a16="http://schemas.microsoft.com/office/drawing/2014/main" id="{3B54959B-489D-4D72-ABED-7862D521DE6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91" name="Text Box 22">
          <a:extLst>
            <a:ext uri="{FF2B5EF4-FFF2-40B4-BE49-F238E27FC236}">
              <a16:creationId xmlns:a16="http://schemas.microsoft.com/office/drawing/2014/main" id="{98F0B017-1B6D-43DB-8B8D-16D1E7F4E783}"/>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92" name="Text Box 23">
          <a:extLst>
            <a:ext uri="{FF2B5EF4-FFF2-40B4-BE49-F238E27FC236}">
              <a16:creationId xmlns:a16="http://schemas.microsoft.com/office/drawing/2014/main" id="{C6E530F3-F738-48EC-8139-F8F94E2E5A6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93" name="Text Box 24">
          <a:extLst>
            <a:ext uri="{FF2B5EF4-FFF2-40B4-BE49-F238E27FC236}">
              <a16:creationId xmlns:a16="http://schemas.microsoft.com/office/drawing/2014/main" id="{A45DE1BB-3341-4341-BCF3-7A0E339B79F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94" name="Text Box 25">
          <a:extLst>
            <a:ext uri="{FF2B5EF4-FFF2-40B4-BE49-F238E27FC236}">
              <a16:creationId xmlns:a16="http://schemas.microsoft.com/office/drawing/2014/main" id="{4B6B60B9-AA97-44F3-A126-3CFBA1715C7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95" name="Text Box 26">
          <a:extLst>
            <a:ext uri="{FF2B5EF4-FFF2-40B4-BE49-F238E27FC236}">
              <a16:creationId xmlns:a16="http://schemas.microsoft.com/office/drawing/2014/main" id="{60A11BE2-2682-4D97-9541-1D4DF07F0D86}"/>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96" name="Text Box 27">
          <a:extLst>
            <a:ext uri="{FF2B5EF4-FFF2-40B4-BE49-F238E27FC236}">
              <a16:creationId xmlns:a16="http://schemas.microsoft.com/office/drawing/2014/main" id="{8E122B52-40A4-4E95-81B3-28C8D12FD9F3}"/>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97" name="Text Box 28">
          <a:extLst>
            <a:ext uri="{FF2B5EF4-FFF2-40B4-BE49-F238E27FC236}">
              <a16:creationId xmlns:a16="http://schemas.microsoft.com/office/drawing/2014/main" id="{1F792649-6CB8-42C8-B867-52864BF9386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98" name="Text Box 29">
          <a:extLst>
            <a:ext uri="{FF2B5EF4-FFF2-40B4-BE49-F238E27FC236}">
              <a16:creationId xmlns:a16="http://schemas.microsoft.com/office/drawing/2014/main" id="{B5D82385-5244-4547-985B-EC11D73D689E}"/>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199" name="Text Box 14">
          <a:extLst>
            <a:ext uri="{FF2B5EF4-FFF2-40B4-BE49-F238E27FC236}">
              <a16:creationId xmlns:a16="http://schemas.microsoft.com/office/drawing/2014/main" id="{0204A62C-FDEE-4147-A4A9-081E0521D08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200" name="Text Box 15">
          <a:extLst>
            <a:ext uri="{FF2B5EF4-FFF2-40B4-BE49-F238E27FC236}">
              <a16:creationId xmlns:a16="http://schemas.microsoft.com/office/drawing/2014/main" id="{0D8B2738-6B99-4EEF-877C-C6969C51F1C6}"/>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201" name="Text Box 16">
          <a:extLst>
            <a:ext uri="{FF2B5EF4-FFF2-40B4-BE49-F238E27FC236}">
              <a16:creationId xmlns:a16="http://schemas.microsoft.com/office/drawing/2014/main" id="{4D1E9E9A-9E90-4649-AB0E-BA3321C70A31}"/>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202" name="Text Box 17">
          <a:extLst>
            <a:ext uri="{FF2B5EF4-FFF2-40B4-BE49-F238E27FC236}">
              <a16:creationId xmlns:a16="http://schemas.microsoft.com/office/drawing/2014/main" id="{179D5981-4D0B-4976-BB47-F2B860382C55}"/>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203" name="Text Box 18">
          <a:extLst>
            <a:ext uri="{FF2B5EF4-FFF2-40B4-BE49-F238E27FC236}">
              <a16:creationId xmlns:a16="http://schemas.microsoft.com/office/drawing/2014/main" id="{DB472118-5929-4367-859D-CD74FBDC760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204" name="Text Box 19">
          <a:extLst>
            <a:ext uri="{FF2B5EF4-FFF2-40B4-BE49-F238E27FC236}">
              <a16:creationId xmlns:a16="http://schemas.microsoft.com/office/drawing/2014/main" id="{C7BDA43E-FF67-47D7-A5FC-57485228E9C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205" name="Text Box 20">
          <a:extLst>
            <a:ext uri="{FF2B5EF4-FFF2-40B4-BE49-F238E27FC236}">
              <a16:creationId xmlns:a16="http://schemas.microsoft.com/office/drawing/2014/main" id="{2988A7F1-5E79-4F9C-890C-94562936659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206" name="Text Box 21">
          <a:extLst>
            <a:ext uri="{FF2B5EF4-FFF2-40B4-BE49-F238E27FC236}">
              <a16:creationId xmlns:a16="http://schemas.microsoft.com/office/drawing/2014/main" id="{F757D8F3-E697-419A-A688-B337AA4C1DF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207" name="Text Box 14">
          <a:extLst>
            <a:ext uri="{FF2B5EF4-FFF2-40B4-BE49-F238E27FC236}">
              <a16:creationId xmlns:a16="http://schemas.microsoft.com/office/drawing/2014/main" id="{087405DB-1776-40C8-BDBB-4C9FFB5F89D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208" name="Text Box 15">
          <a:extLst>
            <a:ext uri="{FF2B5EF4-FFF2-40B4-BE49-F238E27FC236}">
              <a16:creationId xmlns:a16="http://schemas.microsoft.com/office/drawing/2014/main" id="{14691BF7-8378-40B2-8E80-1FD04F09A2C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209" name="Text Box 16">
          <a:extLst>
            <a:ext uri="{FF2B5EF4-FFF2-40B4-BE49-F238E27FC236}">
              <a16:creationId xmlns:a16="http://schemas.microsoft.com/office/drawing/2014/main" id="{21B5E1B2-F121-4A45-8BA5-79BA370B9C65}"/>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210" name="Text Box 17">
          <a:extLst>
            <a:ext uri="{FF2B5EF4-FFF2-40B4-BE49-F238E27FC236}">
              <a16:creationId xmlns:a16="http://schemas.microsoft.com/office/drawing/2014/main" id="{3091C4F8-810B-43CE-A244-8FCA6684689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211" name="Text Box 18">
          <a:extLst>
            <a:ext uri="{FF2B5EF4-FFF2-40B4-BE49-F238E27FC236}">
              <a16:creationId xmlns:a16="http://schemas.microsoft.com/office/drawing/2014/main" id="{4046F61E-200E-4BB1-9E08-EC2878F9BC0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212" name="Text Box 19">
          <a:extLst>
            <a:ext uri="{FF2B5EF4-FFF2-40B4-BE49-F238E27FC236}">
              <a16:creationId xmlns:a16="http://schemas.microsoft.com/office/drawing/2014/main" id="{DB49E8F1-25C5-4D8F-ACE0-9A4AAEE03A2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213" name="Text Box 20">
          <a:extLst>
            <a:ext uri="{FF2B5EF4-FFF2-40B4-BE49-F238E27FC236}">
              <a16:creationId xmlns:a16="http://schemas.microsoft.com/office/drawing/2014/main" id="{EDEBC835-AC71-471D-A60D-0FFD0587016E}"/>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214" name="Text Box 21">
          <a:extLst>
            <a:ext uri="{FF2B5EF4-FFF2-40B4-BE49-F238E27FC236}">
              <a16:creationId xmlns:a16="http://schemas.microsoft.com/office/drawing/2014/main" id="{6FCD025D-D5C2-4DBD-9E5A-EFDDB133646E}"/>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9908"/>
    <xdr:sp macro="" textlink="">
      <xdr:nvSpPr>
        <xdr:cNvPr id="4215" name="TextBox 3">
          <a:extLst>
            <a:ext uri="{FF2B5EF4-FFF2-40B4-BE49-F238E27FC236}">
              <a16:creationId xmlns:a16="http://schemas.microsoft.com/office/drawing/2014/main" id="{03F3D49F-6C20-4918-A353-E90A0056442B}"/>
            </a:ext>
          </a:extLst>
        </xdr:cNvPr>
        <xdr:cNvSpPr txBox="1">
          <a:spLocks noChangeArrowheads="1"/>
        </xdr:cNvSpPr>
      </xdr:nvSpPr>
      <xdr:spPr bwMode="auto">
        <a:xfrm>
          <a:off x="2439642" y="5507935"/>
          <a:ext cx="0" cy="30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9433"/>
    <xdr:sp macro="" textlink="">
      <xdr:nvSpPr>
        <xdr:cNvPr id="4216" name="TextBox 3">
          <a:extLst>
            <a:ext uri="{FF2B5EF4-FFF2-40B4-BE49-F238E27FC236}">
              <a16:creationId xmlns:a16="http://schemas.microsoft.com/office/drawing/2014/main" id="{11960442-0D5C-4851-B149-E5A376899D5D}"/>
            </a:ext>
          </a:extLst>
        </xdr:cNvPr>
        <xdr:cNvSpPr txBox="1">
          <a:spLocks noChangeArrowheads="1"/>
        </xdr:cNvSpPr>
      </xdr:nvSpPr>
      <xdr:spPr bwMode="auto">
        <a:xfrm>
          <a:off x="2439642" y="55079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9908"/>
    <xdr:sp macro="" textlink="">
      <xdr:nvSpPr>
        <xdr:cNvPr id="4217" name="TextBox 3">
          <a:extLst>
            <a:ext uri="{FF2B5EF4-FFF2-40B4-BE49-F238E27FC236}">
              <a16:creationId xmlns:a16="http://schemas.microsoft.com/office/drawing/2014/main" id="{0AD9537C-C266-46F0-BACC-C6E9AB0D1BE6}"/>
            </a:ext>
          </a:extLst>
        </xdr:cNvPr>
        <xdr:cNvSpPr txBox="1">
          <a:spLocks noChangeArrowheads="1"/>
        </xdr:cNvSpPr>
      </xdr:nvSpPr>
      <xdr:spPr bwMode="auto">
        <a:xfrm>
          <a:off x="2439642" y="5507935"/>
          <a:ext cx="0" cy="30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9433"/>
    <xdr:sp macro="" textlink="">
      <xdr:nvSpPr>
        <xdr:cNvPr id="4218" name="TextBox 3">
          <a:extLst>
            <a:ext uri="{FF2B5EF4-FFF2-40B4-BE49-F238E27FC236}">
              <a16:creationId xmlns:a16="http://schemas.microsoft.com/office/drawing/2014/main" id="{E74713C8-0A93-4DAA-A965-87B74E5F4DC4}"/>
            </a:ext>
          </a:extLst>
        </xdr:cNvPr>
        <xdr:cNvSpPr txBox="1">
          <a:spLocks noChangeArrowheads="1"/>
        </xdr:cNvSpPr>
      </xdr:nvSpPr>
      <xdr:spPr bwMode="auto">
        <a:xfrm>
          <a:off x="2439642" y="55079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0436"/>
    <xdr:sp macro="" textlink="">
      <xdr:nvSpPr>
        <xdr:cNvPr id="4219" name="TextBox 3">
          <a:extLst>
            <a:ext uri="{FF2B5EF4-FFF2-40B4-BE49-F238E27FC236}">
              <a16:creationId xmlns:a16="http://schemas.microsoft.com/office/drawing/2014/main" id="{A73E30D8-8D95-4C08-9559-E98A2F98DFFB}"/>
            </a:ext>
          </a:extLst>
        </xdr:cNvPr>
        <xdr:cNvSpPr txBox="1">
          <a:spLocks noChangeArrowheads="1"/>
        </xdr:cNvSpPr>
      </xdr:nvSpPr>
      <xdr:spPr bwMode="auto">
        <a:xfrm>
          <a:off x="2439642" y="550793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8483"/>
    <xdr:sp macro="" textlink="">
      <xdr:nvSpPr>
        <xdr:cNvPr id="4220" name="TextBox 3">
          <a:extLst>
            <a:ext uri="{FF2B5EF4-FFF2-40B4-BE49-F238E27FC236}">
              <a16:creationId xmlns:a16="http://schemas.microsoft.com/office/drawing/2014/main" id="{2D9F0C11-2D9B-4CF1-A47D-B6541A07714B}"/>
            </a:ext>
          </a:extLst>
        </xdr:cNvPr>
        <xdr:cNvSpPr txBox="1">
          <a:spLocks noChangeArrowheads="1"/>
        </xdr:cNvSpPr>
      </xdr:nvSpPr>
      <xdr:spPr bwMode="auto">
        <a:xfrm>
          <a:off x="2439642" y="55079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9433"/>
    <xdr:sp macro="" textlink="">
      <xdr:nvSpPr>
        <xdr:cNvPr id="4221" name="TextBox 3">
          <a:extLst>
            <a:ext uri="{FF2B5EF4-FFF2-40B4-BE49-F238E27FC236}">
              <a16:creationId xmlns:a16="http://schemas.microsoft.com/office/drawing/2014/main" id="{B80DB316-078C-45F1-A855-0401558B3DFC}"/>
            </a:ext>
          </a:extLst>
        </xdr:cNvPr>
        <xdr:cNvSpPr txBox="1">
          <a:spLocks noChangeArrowheads="1"/>
        </xdr:cNvSpPr>
      </xdr:nvSpPr>
      <xdr:spPr bwMode="auto">
        <a:xfrm>
          <a:off x="2439642" y="55079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22" name="TextBox 3">
          <a:extLst>
            <a:ext uri="{FF2B5EF4-FFF2-40B4-BE49-F238E27FC236}">
              <a16:creationId xmlns:a16="http://schemas.microsoft.com/office/drawing/2014/main" id="{EC385920-1B76-4162-A36A-BD0BCFE7C082}"/>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9433"/>
    <xdr:sp macro="" textlink="">
      <xdr:nvSpPr>
        <xdr:cNvPr id="4223" name="TextBox 3">
          <a:extLst>
            <a:ext uri="{FF2B5EF4-FFF2-40B4-BE49-F238E27FC236}">
              <a16:creationId xmlns:a16="http://schemas.microsoft.com/office/drawing/2014/main" id="{BB24BACD-FD80-40BF-8C8D-A05435CC811A}"/>
            </a:ext>
          </a:extLst>
        </xdr:cNvPr>
        <xdr:cNvSpPr txBox="1">
          <a:spLocks noChangeArrowheads="1"/>
        </xdr:cNvSpPr>
      </xdr:nvSpPr>
      <xdr:spPr bwMode="auto">
        <a:xfrm>
          <a:off x="2439642" y="55079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24" name="TextBox 3">
          <a:extLst>
            <a:ext uri="{FF2B5EF4-FFF2-40B4-BE49-F238E27FC236}">
              <a16:creationId xmlns:a16="http://schemas.microsoft.com/office/drawing/2014/main" id="{5987BE1A-5EDB-4F29-A989-828288FCDAB2}"/>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28958"/>
    <xdr:sp macro="" textlink="">
      <xdr:nvSpPr>
        <xdr:cNvPr id="4225" name="TextBox 3">
          <a:extLst>
            <a:ext uri="{FF2B5EF4-FFF2-40B4-BE49-F238E27FC236}">
              <a16:creationId xmlns:a16="http://schemas.microsoft.com/office/drawing/2014/main" id="{6C80FBA0-F4DA-498F-8347-052429449871}"/>
            </a:ext>
          </a:extLst>
        </xdr:cNvPr>
        <xdr:cNvSpPr txBox="1">
          <a:spLocks noChangeArrowheads="1"/>
        </xdr:cNvSpPr>
      </xdr:nvSpPr>
      <xdr:spPr bwMode="auto">
        <a:xfrm>
          <a:off x="2439642" y="550793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226" name="TextBox 3">
          <a:extLst>
            <a:ext uri="{FF2B5EF4-FFF2-40B4-BE49-F238E27FC236}">
              <a16:creationId xmlns:a16="http://schemas.microsoft.com/office/drawing/2014/main" id="{5CEAD68F-B310-4238-BC67-D88CBC2520BC}"/>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28958"/>
    <xdr:sp macro="" textlink="">
      <xdr:nvSpPr>
        <xdr:cNvPr id="4227" name="TextBox 3">
          <a:extLst>
            <a:ext uri="{FF2B5EF4-FFF2-40B4-BE49-F238E27FC236}">
              <a16:creationId xmlns:a16="http://schemas.microsoft.com/office/drawing/2014/main" id="{58875B42-EDB1-4390-B3DC-0CC84FDA2107}"/>
            </a:ext>
          </a:extLst>
        </xdr:cNvPr>
        <xdr:cNvSpPr txBox="1">
          <a:spLocks noChangeArrowheads="1"/>
        </xdr:cNvSpPr>
      </xdr:nvSpPr>
      <xdr:spPr bwMode="auto">
        <a:xfrm>
          <a:off x="2439642" y="550793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8483"/>
    <xdr:sp macro="" textlink="">
      <xdr:nvSpPr>
        <xdr:cNvPr id="4228" name="TextBox 3">
          <a:extLst>
            <a:ext uri="{FF2B5EF4-FFF2-40B4-BE49-F238E27FC236}">
              <a16:creationId xmlns:a16="http://schemas.microsoft.com/office/drawing/2014/main" id="{6040AFE8-1B7C-440D-9605-21B55D305A08}"/>
            </a:ext>
          </a:extLst>
        </xdr:cNvPr>
        <xdr:cNvSpPr txBox="1">
          <a:spLocks noChangeArrowheads="1"/>
        </xdr:cNvSpPr>
      </xdr:nvSpPr>
      <xdr:spPr bwMode="auto">
        <a:xfrm>
          <a:off x="2439642" y="55079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28958"/>
    <xdr:sp macro="" textlink="">
      <xdr:nvSpPr>
        <xdr:cNvPr id="4229" name="TextBox 3">
          <a:extLst>
            <a:ext uri="{FF2B5EF4-FFF2-40B4-BE49-F238E27FC236}">
              <a16:creationId xmlns:a16="http://schemas.microsoft.com/office/drawing/2014/main" id="{80A438C2-C18C-4051-B7C2-6FFD220C274A}"/>
            </a:ext>
          </a:extLst>
        </xdr:cNvPr>
        <xdr:cNvSpPr txBox="1">
          <a:spLocks noChangeArrowheads="1"/>
        </xdr:cNvSpPr>
      </xdr:nvSpPr>
      <xdr:spPr bwMode="auto">
        <a:xfrm>
          <a:off x="2439642" y="550793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8483"/>
    <xdr:sp macro="" textlink="">
      <xdr:nvSpPr>
        <xdr:cNvPr id="4230" name="TextBox 3">
          <a:extLst>
            <a:ext uri="{FF2B5EF4-FFF2-40B4-BE49-F238E27FC236}">
              <a16:creationId xmlns:a16="http://schemas.microsoft.com/office/drawing/2014/main" id="{AA497195-69E1-46F4-A17D-A792E74A2524}"/>
            </a:ext>
          </a:extLst>
        </xdr:cNvPr>
        <xdr:cNvSpPr txBox="1">
          <a:spLocks noChangeArrowheads="1"/>
        </xdr:cNvSpPr>
      </xdr:nvSpPr>
      <xdr:spPr bwMode="auto">
        <a:xfrm>
          <a:off x="2439642" y="55079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31" name="TextBox 3">
          <a:extLst>
            <a:ext uri="{FF2B5EF4-FFF2-40B4-BE49-F238E27FC236}">
              <a16:creationId xmlns:a16="http://schemas.microsoft.com/office/drawing/2014/main" id="{A47BBB81-5A05-4AF6-A836-468800F16B8B}"/>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0436"/>
    <xdr:sp macro="" textlink="">
      <xdr:nvSpPr>
        <xdr:cNvPr id="4232" name="TextBox 3">
          <a:extLst>
            <a:ext uri="{FF2B5EF4-FFF2-40B4-BE49-F238E27FC236}">
              <a16:creationId xmlns:a16="http://schemas.microsoft.com/office/drawing/2014/main" id="{FA1C352D-296A-4742-8437-F22478F641E5}"/>
            </a:ext>
          </a:extLst>
        </xdr:cNvPr>
        <xdr:cNvSpPr txBox="1">
          <a:spLocks noChangeArrowheads="1"/>
        </xdr:cNvSpPr>
      </xdr:nvSpPr>
      <xdr:spPr bwMode="auto">
        <a:xfrm>
          <a:off x="2439642" y="550793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8483"/>
    <xdr:sp macro="" textlink="">
      <xdr:nvSpPr>
        <xdr:cNvPr id="4233" name="TextBox 3">
          <a:extLst>
            <a:ext uri="{FF2B5EF4-FFF2-40B4-BE49-F238E27FC236}">
              <a16:creationId xmlns:a16="http://schemas.microsoft.com/office/drawing/2014/main" id="{52AD3BE8-A3A5-477E-A049-F3484D9FBEEC}"/>
            </a:ext>
          </a:extLst>
        </xdr:cNvPr>
        <xdr:cNvSpPr txBox="1">
          <a:spLocks noChangeArrowheads="1"/>
        </xdr:cNvSpPr>
      </xdr:nvSpPr>
      <xdr:spPr bwMode="auto">
        <a:xfrm>
          <a:off x="2439642" y="55079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34" name="TextBox 3">
          <a:extLst>
            <a:ext uri="{FF2B5EF4-FFF2-40B4-BE49-F238E27FC236}">
              <a16:creationId xmlns:a16="http://schemas.microsoft.com/office/drawing/2014/main" id="{65DD5019-E98C-49E5-87F9-59E7830B095A}"/>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8483"/>
    <xdr:sp macro="" textlink="">
      <xdr:nvSpPr>
        <xdr:cNvPr id="4235" name="TextBox 3">
          <a:extLst>
            <a:ext uri="{FF2B5EF4-FFF2-40B4-BE49-F238E27FC236}">
              <a16:creationId xmlns:a16="http://schemas.microsoft.com/office/drawing/2014/main" id="{8F54F1F6-97E2-4CA5-AD0C-FA67D7D2BFF1}"/>
            </a:ext>
          </a:extLst>
        </xdr:cNvPr>
        <xdr:cNvSpPr txBox="1">
          <a:spLocks noChangeArrowheads="1"/>
        </xdr:cNvSpPr>
      </xdr:nvSpPr>
      <xdr:spPr bwMode="auto">
        <a:xfrm>
          <a:off x="2439642" y="55079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36" name="TextBox 3">
          <a:extLst>
            <a:ext uri="{FF2B5EF4-FFF2-40B4-BE49-F238E27FC236}">
              <a16:creationId xmlns:a16="http://schemas.microsoft.com/office/drawing/2014/main" id="{0A8BA3FA-7A6D-47C2-AB8E-530DF6398EA8}"/>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7736"/>
    <xdr:sp macro="" textlink="">
      <xdr:nvSpPr>
        <xdr:cNvPr id="4237" name="TextBox 3">
          <a:extLst>
            <a:ext uri="{FF2B5EF4-FFF2-40B4-BE49-F238E27FC236}">
              <a16:creationId xmlns:a16="http://schemas.microsoft.com/office/drawing/2014/main" id="{05745550-FD0A-451D-8465-EE294CA5E71A}"/>
            </a:ext>
          </a:extLst>
        </xdr:cNvPr>
        <xdr:cNvSpPr txBox="1">
          <a:spLocks noChangeArrowheads="1"/>
        </xdr:cNvSpPr>
      </xdr:nvSpPr>
      <xdr:spPr bwMode="auto">
        <a:xfrm>
          <a:off x="2439642" y="550793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238" name="TextBox 3">
          <a:extLst>
            <a:ext uri="{FF2B5EF4-FFF2-40B4-BE49-F238E27FC236}">
              <a16:creationId xmlns:a16="http://schemas.microsoft.com/office/drawing/2014/main" id="{FF203540-12A5-4A33-8546-8A512722C26B}"/>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239" name="TextBox 3">
          <a:extLst>
            <a:ext uri="{FF2B5EF4-FFF2-40B4-BE49-F238E27FC236}">
              <a16:creationId xmlns:a16="http://schemas.microsoft.com/office/drawing/2014/main" id="{AA3720B3-6370-4D12-88D8-FFDA7308D183}"/>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40" name="TextBox 3">
          <a:extLst>
            <a:ext uri="{FF2B5EF4-FFF2-40B4-BE49-F238E27FC236}">
              <a16:creationId xmlns:a16="http://schemas.microsoft.com/office/drawing/2014/main" id="{4DCCF848-06D5-4E06-AE39-746A5B77E1CC}"/>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241" name="TextBox 3">
          <a:extLst>
            <a:ext uri="{FF2B5EF4-FFF2-40B4-BE49-F238E27FC236}">
              <a16:creationId xmlns:a16="http://schemas.microsoft.com/office/drawing/2014/main" id="{FBE73430-2410-4C65-89E9-D6551602A1AB}"/>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42" name="TextBox 3">
          <a:extLst>
            <a:ext uri="{FF2B5EF4-FFF2-40B4-BE49-F238E27FC236}">
              <a16:creationId xmlns:a16="http://schemas.microsoft.com/office/drawing/2014/main" id="{FAB8B581-70FB-4548-B346-D93CBC20D131}"/>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0383"/>
    <xdr:sp macro="" textlink="">
      <xdr:nvSpPr>
        <xdr:cNvPr id="4243" name="TextBox 3">
          <a:extLst>
            <a:ext uri="{FF2B5EF4-FFF2-40B4-BE49-F238E27FC236}">
              <a16:creationId xmlns:a16="http://schemas.microsoft.com/office/drawing/2014/main" id="{E20B4382-151B-4DB1-B19F-FC05AE344EA7}"/>
            </a:ext>
          </a:extLst>
        </xdr:cNvPr>
        <xdr:cNvSpPr txBox="1">
          <a:spLocks noChangeArrowheads="1"/>
        </xdr:cNvSpPr>
      </xdr:nvSpPr>
      <xdr:spPr bwMode="auto">
        <a:xfrm>
          <a:off x="2439642" y="5507935"/>
          <a:ext cx="0" cy="300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44" name="TextBox 3">
          <a:extLst>
            <a:ext uri="{FF2B5EF4-FFF2-40B4-BE49-F238E27FC236}">
              <a16:creationId xmlns:a16="http://schemas.microsoft.com/office/drawing/2014/main" id="{6C21AFB3-DE69-446B-829A-38523489BFF2}"/>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0436"/>
    <xdr:sp macro="" textlink="">
      <xdr:nvSpPr>
        <xdr:cNvPr id="4245" name="TextBox 3">
          <a:extLst>
            <a:ext uri="{FF2B5EF4-FFF2-40B4-BE49-F238E27FC236}">
              <a16:creationId xmlns:a16="http://schemas.microsoft.com/office/drawing/2014/main" id="{EE30F483-987C-465B-BE8C-BD80440A4685}"/>
            </a:ext>
          </a:extLst>
        </xdr:cNvPr>
        <xdr:cNvSpPr txBox="1">
          <a:spLocks noChangeArrowheads="1"/>
        </xdr:cNvSpPr>
      </xdr:nvSpPr>
      <xdr:spPr bwMode="auto">
        <a:xfrm>
          <a:off x="2439642" y="550793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7736"/>
    <xdr:sp macro="" textlink="">
      <xdr:nvSpPr>
        <xdr:cNvPr id="4246" name="TextBox 3">
          <a:extLst>
            <a:ext uri="{FF2B5EF4-FFF2-40B4-BE49-F238E27FC236}">
              <a16:creationId xmlns:a16="http://schemas.microsoft.com/office/drawing/2014/main" id="{0076C552-916D-4739-B4F4-FDD9F2F139C0}"/>
            </a:ext>
          </a:extLst>
        </xdr:cNvPr>
        <xdr:cNvSpPr txBox="1">
          <a:spLocks noChangeArrowheads="1"/>
        </xdr:cNvSpPr>
      </xdr:nvSpPr>
      <xdr:spPr bwMode="auto">
        <a:xfrm>
          <a:off x="2439642" y="550793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9433"/>
    <xdr:sp macro="" textlink="">
      <xdr:nvSpPr>
        <xdr:cNvPr id="4247" name="TextBox 3">
          <a:extLst>
            <a:ext uri="{FF2B5EF4-FFF2-40B4-BE49-F238E27FC236}">
              <a16:creationId xmlns:a16="http://schemas.microsoft.com/office/drawing/2014/main" id="{29804125-B9C4-4C0E-AAA5-C8CF279D0099}"/>
            </a:ext>
          </a:extLst>
        </xdr:cNvPr>
        <xdr:cNvSpPr txBox="1">
          <a:spLocks noChangeArrowheads="1"/>
        </xdr:cNvSpPr>
      </xdr:nvSpPr>
      <xdr:spPr bwMode="auto">
        <a:xfrm>
          <a:off x="2439642" y="55079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0383"/>
    <xdr:sp macro="" textlink="">
      <xdr:nvSpPr>
        <xdr:cNvPr id="4248" name="TextBox 3">
          <a:extLst>
            <a:ext uri="{FF2B5EF4-FFF2-40B4-BE49-F238E27FC236}">
              <a16:creationId xmlns:a16="http://schemas.microsoft.com/office/drawing/2014/main" id="{E168801A-7BE6-457A-8744-F125A8035BB3}"/>
            </a:ext>
          </a:extLst>
        </xdr:cNvPr>
        <xdr:cNvSpPr txBox="1">
          <a:spLocks noChangeArrowheads="1"/>
        </xdr:cNvSpPr>
      </xdr:nvSpPr>
      <xdr:spPr bwMode="auto">
        <a:xfrm>
          <a:off x="2439642" y="5507935"/>
          <a:ext cx="0" cy="300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49" name="TextBox 3">
          <a:extLst>
            <a:ext uri="{FF2B5EF4-FFF2-40B4-BE49-F238E27FC236}">
              <a16:creationId xmlns:a16="http://schemas.microsoft.com/office/drawing/2014/main" id="{292074F7-7023-4191-B7CA-40E382242CD2}"/>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50" name="TextBox 3">
          <a:extLst>
            <a:ext uri="{FF2B5EF4-FFF2-40B4-BE49-F238E27FC236}">
              <a16:creationId xmlns:a16="http://schemas.microsoft.com/office/drawing/2014/main" id="{3C8A6D1D-587C-45ED-95DC-E8D7BDC84AB8}"/>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251" name="TextBox 3">
          <a:extLst>
            <a:ext uri="{FF2B5EF4-FFF2-40B4-BE49-F238E27FC236}">
              <a16:creationId xmlns:a16="http://schemas.microsoft.com/office/drawing/2014/main" id="{E76F6100-BF82-44D7-B438-487FDF2BF6AC}"/>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7736"/>
    <xdr:sp macro="" textlink="">
      <xdr:nvSpPr>
        <xdr:cNvPr id="4252" name="TextBox 3">
          <a:extLst>
            <a:ext uri="{FF2B5EF4-FFF2-40B4-BE49-F238E27FC236}">
              <a16:creationId xmlns:a16="http://schemas.microsoft.com/office/drawing/2014/main" id="{54937B3C-CE25-4156-A739-F2215C989384}"/>
            </a:ext>
          </a:extLst>
        </xdr:cNvPr>
        <xdr:cNvSpPr txBox="1">
          <a:spLocks noChangeArrowheads="1"/>
        </xdr:cNvSpPr>
      </xdr:nvSpPr>
      <xdr:spPr bwMode="auto">
        <a:xfrm>
          <a:off x="2439642" y="550793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8483"/>
    <xdr:sp macro="" textlink="">
      <xdr:nvSpPr>
        <xdr:cNvPr id="4253" name="TextBox 3">
          <a:extLst>
            <a:ext uri="{FF2B5EF4-FFF2-40B4-BE49-F238E27FC236}">
              <a16:creationId xmlns:a16="http://schemas.microsoft.com/office/drawing/2014/main" id="{B56FE324-86E9-42F0-9010-A680D0C63EE0}"/>
            </a:ext>
          </a:extLst>
        </xdr:cNvPr>
        <xdr:cNvSpPr txBox="1">
          <a:spLocks noChangeArrowheads="1"/>
        </xdr:cNvSpPr>
      </xdr:nvSpPr>
      <xdr:spPr bwMode="auto">
        <a:xfrm>
          <a:off x="2439642" y="55079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7736"/>
    <xdr:sp macro="" textlink="">
      <xdr:nvSpPr>
        <xdr:cNvPr id="4254" name="TextBox 3">
          <a:extLst>
            <a:ext uri="{FF2B5EF4-FFF2-40B4-BE49-F238E27FC236}">
              <a16:creationId xmlns:a16="http://schemas.microsoft.com/office/drawing/2014/main" id="{3537C636-22E1-4856-A263-514DD4318254}"/>
            </a:ext>
          </a:extLst>
        </xdr:cNvPr>
        <xdr:cNvSpPr txBox="1">
          <a:spLocks noChangeArrowheads="1"/>
        </xdr:cNvSpPr>
      </xdr:nvSpPr>
      <xdr:spPr bwMode="auto">
        <a:xfrm>
          <a:off x="2439642" y="550793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8483"/>
    <xdr:sp macro="" textlink="">
      <xdr:nvSpPr>
        <xdr:cNvPr id="4255" name="TextBox 3">
          <a:extLst>
            <a:ext uri="{FF2B5EF4-FFF2-40B4-BE49-F238E27FC236}">
              <a16:creationId xmlns:a16="http://schemas.microsoft.com/office/drawing/2014/main" id="{2E28E487-66A1-4F57-9341-6704038DBB94}"/>
            </a:ext>
          </a:extLst>
        </xdr:cNvPr>
        <xdr:cNvSpPr txBox="1">
          <a:spLocks noChangeArrowheads="1"/>
        </xdr:cNvSpPr>
      </xdr:nvSpPr>
      <xdr:spPr bwMode="auto">
        <a:xfrm>
          <a:off x="2439642" y="55079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6733"/>
    <xdr:sp macro="" textlink="">
      <xdr:nvSpPr>
        <xdr:cNvPr id="4256" name="TextBox 3">
          <a:extLst>
            <a:ext uri="{FF2B5EF4-FFF2-40B4-BE49-F238E27FC236}">
              <a16:creationId xmlns:a16="http://schemas.microsoft.com/office/drawing/2014/main" id="{C4476F0F-78DA-46EB-9507-A649C23281DA}"/>
            </a:ext>
          </a:extLst>
        </xdr:cNvPr>
        <xdr:cNvSpPr txBox="1">
          <a:spLocks noChangeArrowheads="1"/>
        </xdr:cNvSpPr>
      </xdr:nvSpPr>
      <xdr:spPr bwMode="auto">
        <a:xfrm>
          <a:off x="2439642" y="5507935"/>
          <a:ext cx="0" cy="306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57" name="TextBox 3">
          <a:extLst>
            <a:ext uri="{FF2B5EF4-FFF2-40B4-BE49-F238E27FC236}">
              <a16:creationId xmlns:a16="http://schemas.microsoft.com/office/drawing/2014/main" id="{2E78FFE3-21DF-41D2-9FF2-CFBC272CBD4F}"/>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25783"/>
    <xdr:sp macro="" textlink="">
      <xdr:nvSpPr>
        <xdr:cNvPr id="4258" name="TextBox 3">
          <a:extLst>
            <a:ext uri="{FF2B5EF4-FFF2-40B4-BE49-F238E27FC236}">
              <a16:creationId xmlns:a16="http://schemas.microsoft.com/office/drawing/2014/main" id="{A3C9F6CC-61FF-4031-8F91-FE3B07D21D8B}"/>
            </a:ext>
          </a:extLst>
        </xdr:cNvPr>
        <xdr:cNvSpPr txBox="1">
          <a:spLocks noChangeArrowheads="1"/>
        </xdr:cNvSpPr>
      </xdr:nvSpPr>
      <xdr:spPr bwMode="auto">
        <a:xfrm>
          <a:off x="2439642" y="5507935"/>
          <a:ext cx="0" cy="325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6733"/>
    <xdr:sp macro="" textlink="">
      <xdr:nvSpPr>
        <xdr:cNvPr id="4259" name="TextBox 3">
          <a:extLst>
            <a:ext uri="{FF2B5EF4-FFF2-40B4-BE49-F238E27FC236}">
              <a16:creationId xmlns:a16="http://schemas.microsoft.com/office/drawing/2014/main" id="{22BADCB7-D55B-4AD4-9FD8-94C1A0F7DA53}"/>
            </a:ext>
          </a:extLst>
        </xdr:cNvPr>
        <xdr:cNvSpPr txBox="1">
          <a:spLocks noChangeArrowheads="1"/>
        </xdr:cNvSpPr>
      </xdr:nvSpPr>
      <xdr:spPr bwMode="auto">
        <a:xfrm>
          <a:off x="2439642" y="5507935"/>
          <a:ext cx="0" cy="306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7208"/>
    <xdr:sp macro="" textlink="">
      <xdr:nvSpPr>
        <xdr:cNvPr id="4260" name="TextBox 3">
          <a:extLst>
            <a:ext uri="{FF2B5EF4-FFF2-40B4-BE49-F238E27FC236}">
              <a16:creationId xmlns:a16="http://schemas.microsoft.com/office/drawing/2014/main" id="{4DA8ACBC-8AC2-45D4-B5FA-4AF15A9D6D48}"/>
            </a:ext>
          </a:extLst>
        </xdr:cNvPr>
        <xdr:cNvSpPr txBox="1">
          <a:spLocks noChangeArrowheads="1"/>
        </xdr:cNvSpPr>
      </xdr:nvSpPr>
      <xdr:spPr bwMode="auto">
        <a:xfrm>
          <a:off x="2439642" y="5507935"/>
          <a:ext cx="0" cy="297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2133"/>
    <xdr:sp macro="" textlink="">
      <xdr:nvSpPr>
        <xdr:cNvPr id="4261" name="TextBox 3">
          <a:extLst>
            <a:ext uri="{FF2B5EF4-FFF2-40B4-BE49-F238E27FC236}">
              <a16:creationId xmlns:a16="http://schemas.microsoft.com/office/drawing/2014/main" id="{D16B857A-2CCE-44E5-9E4E-CF5267523F84}"/>
            </a:ext>
          </a:extLst>
        </xdr:cNvPr>
        <xdr:cNvSpPr txBox="1">
          <a:spLocks noChangeArrowheads="1"/>
        </xdr:cNvSpPr>
      </xdr:nvSpPr>
      <xdr:spPr bwMode="auto">
        <a:xfrm>
          <a:off x="2439642" y="55079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3083"/>
    <xdr:sp macro="" textlink="">
      <xdr:nvSpPr>
        <xdr:cNvPr id="4262" name="TextBox 3">
          <a:extLst>
            <a:ext uri="{FF2B5EF4-FFF2-40B4-BE49-F238E27FC236}">
              <a16:creationId xmlns:a16="http://schemas.microsoft.com/office/drawing/2014/main" id="{5CD5DDE6-3180-40ED-AA6A-ED35B0B8A30B}"/>
            </a:ext>
          </a:extLst>
        </xdr:cNvPr>
        <xdr:cNvSpPr txBox="1">
          <a:spLocks noChangeArrowheads="1"/>
        </xdr:cNvSpPr>
      </xdr:nvSpPr>
      <xdr:spPr bwMode="auto">
        <a:xfrm>
          <a:off x="2439642" y="55079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3558"/>
    <xdr:sp macro="" textlink="">
      <xdr:nvSpPr>
        <xdr:cNvPr id="4263" name="TextBox 3">
          <a:extLst>
            <a:ext uri="{FF2B5EF4-FFF2-40B4-BE49-F238E27FC236}">
              <a16:creationId xmlns:a16="http://schemas.microsoft.com/office/drawing/2014/main" id="{9E323934-23A4-4493-83C9-EA4798692D65}"/>
            </a:ext>
          </a:extLst>
        </xdr:cNvPr>
        <xdr:cNvSpPr txBox="1">
          <a:spLocks noChangeArrowheads="1"/>
        </xdr:cNvSpPr>
      </xdr:nvSpPr>
      <xdr:spPr bwMode="auto">
        <a:xfrm>
          <a:off x="2439642" y="550793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4086"/>
    <xdr:sp macro="" textlink="">
      <xdr:nvSpPr>
        <xdr:cNvPr id="4264" name="TextBox 3">
          <a:extLst>
            <a:ext uri="{FF2B5EF4-FFF2-40B4-BE49-F238E27FC236}">
              <a16:creationId xmlns:a16="http://schemas.microsoft.com/office/drawing/2014/main" id="{A2186C27-973B-4A61-9E6F-49811E13BEDA}"/>
            </a:ext>
          </a:extLst>
        </xdr:cNvPr>
        <xdr:cNvSpPr txBox="1">
          <a:spLocks noChangeArrowheads="1"/>
        </xdr:cNvSpPr>
      </xdr:nvSpPr>
      <xdr:spPr bwMode="auto">
        <a:xfrm>
          <a:off x="2439642" y="55079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2133"/>
    <xdr:sp macro="" textlink="">
      <xdr:nvSpPr>
        <xdr:cNvPr id="4265" name="TextBox 3">
          <a:extLst>
            <a:ext uri="{FF2B5EF4-FFF2-40B4-BE49-F238E27FC236}">
              <a16:creationId xmlns:a16="http://schemas.microsoft.com/office/drawing/2014/main" id="{3770C067-E3C4-468D-AC25-5D8E6CCE013F}"/>
            </a:ext>
          </a:extLst>
        </xdr:cNvPr>
        <xdr:cNvSpPr txBox="1">
          <a:spLocks noChangeArrowheads="1"/>
        </xdr:cNvSpPr>
      </xdr:nvSpPr>
      <xdr:spPr bwMode="auto">
        <a:xfrm>
          <a:off x="2439642" y="55079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22608"/>
    <xdr:sp macro="" textlink="">
      <xdr:nvSpPr>
        <xdr:cNvPr id="4266" name="TextBox 3">
          <a:extLst>
            <a:ext uri="{FF2B5EF4-FFF2-40B4-BE49-F238E27FC236}">
              <a16:creationId xmlns:a16="http://schemas.microsoft.com/office/drawing/2014/main" id="{B00B5A22-1C3A-44E7-99D3-ECF76DABDDFD}"/>
            </a:ext>
          </a:extLst>
        </xdr:cNvPr>
        <xdr:cNvSpPr txBox="1">
          <a:spLocks noChangeArrowheads="1"/>
        </xdr:cNvSpPr>
      </xdr:nvSpPr>
      <xdr:spPr bwMode="auto">
        <a:xfrm>
          <a:off x="2439642" y="550793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3558"/>
    <xdr:sp macro="" textlink="">
      <xdr:nvSpPr>
        <xdr:cNvPr id="4267" name="TextBox 3">
          <a:extLst>
            <a:ext uri="{FF2B5EF4-FFF2-40B4-BE49-F238E27FC236}">
              <a16:creationId xmlns:a16="http://schemas.microsoft.com/office/drawing/2014/main" id="{24EB7964-6D5C-41A9-A20C-816504549D2E}"/>
            </a:ext>
          </a:extLst>
        </xdr:cNvPr>
        <xdr:cNvSpPr txBox="1">
          <a:spLocks noChangeArrowheads="1"/>
        </xdr:cNvSpPr>
      </xdr:nvSpPr>
      <xdr:spPr bwMode="auto">
        <a:xfrm>
          <a:off x="2439642" y="550793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4033"/>
    <xdr:sp macro="" textlink="">
      <xdr:nvSpPr>
        <xdr:cNvPr id="4268" name="TextBox 3">
          <a:extLst>
            <a:ext uri="{FF2B5EF4-FFF2-40B4-BE49-F238E27FC236}">
              <a16:creationId xmlns:a16="http://schemas.microsoft.com/office/drawing/2014/main" id="{B0884275-05F1-4CFB-8AC5-77B486EFB864}"/>
            </a:ext>
          </a:extLst>
        </xdr:cNvPr>
        <xdr:cNvSpPr txBox="1">
          <a:spLocks noChangeArrowheads="1"/>
        </xdr:cNvSpPr>
      </xdr:nvSpPr>
      <xdr:spPr bwMode="auto">
        <a:xfrm>
          <a:off x="2439642" y="550793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3558"/>
    <xdr:sp macro="" textlink="">
      <xdr:nvSpPr>
        <xdr:cNvPr id="4269" name="TextBox 3">
          <a:extLst>
            <a:ext uri="{FF2B5EF4-FFF2-40B4-BE49-F238E27FC236}">
              <a16:creationId xmlns:a16="http://schemas.microsoft.com/office/drawing/2014/main" id="{E55FC2E8-D902-467A-ADC1-99187A07B8E4}"/>
            </a:ext>
          </a:extLst>
        </xdr:cNvPr>
        <xdr:cNvSpPr txBox="1">
          <a:spLocks noChangeArrowheads="1"/>
        </xdr:cNvSpPr>
      </xdr:nvSpPr>
      <xdr:spPr bwMode="auto">
        <a:xfrm>
          <a:off x="2439642" y="550793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4033"/>
    <xdr:sp macro="" textlink="">
      <xdr:nvSpPr>
        <xdr:cNvPr id="4270" name="TextBox 3">
          <a:extLst>
            <a:ext uri="{FF2B5EF4-FFF2-40B4-BE49-F238E27FC236}">
              <a16:creationId xmlns:a16="http://schemas.microsoft.com/office/drawing/2014/main" id="{A61F9AA6-B50F-4402-97EA-A81C3045C794}"/>
            </a:ext>
          </a:extLst>
        </xdr:cNvPr>
        <xdr:cNvSpPr txBox="1">
          <a:spLocks noChangeArrowheads="1"/>
        </xdr:cNvSpPr>
      </xdr:nvSpPr>
      <xdr:spPr bwMode="auto">
        <a:xfrm>
          <a:off x="2439642" y="550793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71" name="TextBox 3">
          <a:extLst>
            <a:ext uri="{FF2B5EF4-FFF2-40B4-BE49-F238E27FC236}">
              <a16:creationId xmlns:a16="http://schemas.microsoft.com/office/drawing/2014/main" id="{D0ED0A17-791F-4CDE-B531-93CD5F6CC36A}"/>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72" name="TextBox 3">
          <a:extLst>
            <a:ext uri="{FF2B5EF4-FFF2-40B4-BE49-F238E27FC236}">
              <a16:creationId xmlns:a16="http://schemas.microsoft.com/office/drawing/2014/main" id="{7AED1266-5213-492F-869F-71EC5251757A}"/>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73" name="TextBox 3">
          <a:extLst>
            <a:ext uri="{FF2B5EF4-FFF2-40B4-BE49-F238E27FC236}">
              <a16:creationId xmlns:a16="http://schemas.microsoft.com/office/drawing/2014/main" id="{704480D9-2C4C-4896-B796-A0DFA105C135}"/>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74" name="TextBox 3">
          <a:extLst>
            <a:ext uri="{FF2B5EF4-FFF2-40B4-BE49-F238E27FC236}">
              <a16:creationId xmlns:a16="http://schemas.microsoft.com/office/drawing/2014/main" id="{5D10BAEE-41EC-499D-9264-E9C092EC6072}"/>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75" name="TextBox 3">
          <a:extLst>
            <a:ext uri="{FF2B5EF4-FFF2-40B4-BE49-F238E27FC236}">
              <a16:creationId xmlns:a16="http://schemas.microsoft.com/office/drawing/2014/main" id="{ABA274CA-1FD0-497E-A15A-8E81FB0E45F5}"/>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76" name="TextBox 3">
          <a:extLst>
            <a:ext uri="{FF2B5EF4-FFF2-40B4-BE49-F238E27FC236}">
              <a16:creationId xmlns:a16="http://schemas.microsoft.com/office/drawing/2014/main" id="{B3A43F0F-788E-4AE6-B0DE-466DE65CCDAA}"/>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77" name="TextBox 3">
          <a:extLst>
            <a:ext uri="{FF2B5EF4-FFF2-40B4-BE49-F238E27FC236}">
              <a16:creationId xmlns:a16="http://schemas.microsoft.com/office/drawing/2014/main" id="{A39DCB11-AB9B-4CC2-A74B-0CDE5C0A3F55}"/>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278" name="TextBox 3">
          <a:extLst>
            <a:ext uri="{FF2B5EF4-FFF2-40B4-BE49-F238E27FC236}">
              <a16:creationId xmlns:a16="http://schemas.microsoft.com/office/drawing/2014/main" id="{BF46043C-10E1-4E76-8B7D-50E4FBF89DED}"/>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79" name="TextBox 3">
          <a:extLst>
            <a:ext uri="{FF2B5EF4-FFF2-40B4-BE49-F238E27FC236}">
              <a16:creationId xmlns:a16="http://schemas.microsoft.com/office/drawing/2014/main" id="{59C71A10-50F0-435D-9CB8-79616A2DB8D1}"/>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80" name="TextBox 3">
          <a:extLst>
            <a:ext uri="{FF2B5EF4-FFF2-40B4-BE49-F238E27FC236}">
              <a16:creationId xmlns:a16="http://schemas.microsoft.com/office/drawing/2014/main" id="{3C284071-0F7C-4896-A430-F560CCFDD01C}"/>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81" name="TextBox 3">
          <a:extLst>
            <a:ext uri="{FF2B5EF4-FFF2-40B4-BE49-F238E27FC236}">
              <a16:creationId xmlns:a16="http://schemas.microsoft.com/office/drawing/2014/main" id="{349DAD18-8890-4AF2-B21D-D95A6B547C28}"/>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82" name="TextBox 3">
          <a:extLst>
            <a:ext uri="{FF2B5EF4-FFF2-40B4-BE49-F238E27FC236}">
              <a16:creationId xmlns:a16="http://schemas.microsoft.com/office/drawing/2014/main" id="{5BC67F2A-CC09-4D20-A563-1FB7A869ED21}"/>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83" name="TextBox 3">
          <a:extLst>
            <a:ext uri="{FF2B5EF4-FFF2-40B4-BE49-F238E27FC236}">
              <a16:creationId xmlns:a16="http://schemas.microsoft.com/office/drawing/2014/main" id="{C24C283B-2B0E-4C58-85F7-E8A4CC9EB413}"/>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84" name="TextBox 3">
          <a:extLst>
            <a:ext uri="{FF2B5EF4-FFF2-40B4-BE49-F238E27FC236}">
              <a16:creationId xmlns:a16="http://schemas.microsoft.com/office/drawing/2014/main" id="{55D44DDD-0384-4263-A93C-C7785DA4E858}"/>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285" name="TextBox 3">
          <a:extLst>
            <a:ext uri="{FF2B5EF4-FFF2-40B4-BE49-F238E27FC236}">
              <a16:creationId xmlns:a16="http://schemas.microsoft.com/office/drawing/2014/main" id="{A962F537-D07D-4BCD-8BED-61EE8EC4E2CC}"/>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86" name="TextBox 3">
          <a:extLst>
            <a:ext uri="{FF2B5EF4-FFF2-40B4-BE49-F238E27FC236}">
              <a16:creationId xmlns:a16="http://schemas.microsoft.com/office/drawing/2014/main" id="{E3ED32B6-1433-45C3-B84C-C5FF9F9A028A}"/>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87" name="TextBox 3">
          <a:extLst>
            <a:ext uri="{FF2B5EF4-FFF2-40B4-BE49-F238E27FC236}">
              <a16:creationId xmlns:a16="http://schemas.microsoft.com/office/drawing/2014/main" id="{92A19D56-AF79-48BF-857A-003EB054E775}"/>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288" name="TextBox 3">
          <a:extLst>
            <a:ext uri="{FF2B5EF4-FFF2-40B4-BE49-F238E27FC236}">
              <a16:creationId xmlns:a16="http://schemas.microsoft.com/office/drawing/2014/main" id="{7A8CEE27-496F-484F-BF49-87A5E8FA6726}"/>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89" name="TextBox 3">
          <a:extLst>
            <a:ext uri="{FF2B5EF4-FFF2-40B4-BE49-F238E27FC236}">
              <a16:creationId xmlns:a16="http://schemas.microsoft.com/office/drawing/2014/main" id="{56445EE7-80E5-4BCE-9988-201BCC27A2F7}"/>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90" name="TextBox 3">
          <a:extLst>
            <a:ext uri="{FF2B5EF4-FFF2-40B4-BE49-F238E27FC236}">
              <a16:creationId xmlns:a16="http://schemas.microsoft.com/office/drawing/2014/main" id="{D71DBD24-FD98-4E5B-837C-D088B934189A}"/>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291" name="TextBox 3">
          <a:extLst>
            <a:ext uri="{FF2B5EF4-FFF2-40B4-BE49-F238E27FC236}">
              <a16:creationId xmlns:a16="http://schemas.microsoft.com/office/drawing/2014/main" id="{BF42C12C-0E82-44F5-A26A-6649A0DD0252}"/>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92" name="TextBox 3">
          <a:extLst>
            <a:ext uri="{FF2B5EF4-FFF2-40B4-BE49-F238E27FC236}">
              <a16:creationId xmlns:a16="http://schemas.microsoft.com/office/drawing/2014/main" id="{902E4C19-31E9-40E5-9113-9004911E5068}"/>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293" name="TextBox 3">
          <a:extLst>
            <a:ext uri="{FF2B5EF4-FFF2-40B4-BE49-F238E27FC236}">
              <a16:creationId xmlns:a16="http://schemas.microsoft.com/office/drawing/2014/main" id="{487D6C2A-8D19-4A62-8F6D-E06FB0A74824}"/>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294" name="TextBox 3">
          <a:extLst>
            <a:ext uri="{FF2B5EF4-FFF2-40B4-BE49-F238E27FC236}">
              <a16:creationId xmlns:a16="http://schemas.microsoft.com/office/drawing/2014/main" id="{622E41E6-4121-4762-A51B-6B3C9EFCA38D}"/>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4033"/>
    <xdr:sp macro="" textlink="">
      <xdr:nvSpPr>
        <xdr:cNvPr id="4295" name="TextBox 3">
          <a:extLst>
            <a:ext uri="{FF2B5EF4-FFF2-40B4-BE49-F238E27FC236}">
              <a16:creationId xmlns:a16="http://schemas.microsoft.com/office/drawing/2014/main" id="{13B1BB94-9865-448B-9B9A-A7702EE0C6CD}"/>
            </a:ext>
          </a:extLst>
        </xdr:cNvPr>
        <xdr:cNvSpPr txBox="1">
          <a:spLocks noChangeArrowheads="1"/>
        </xdr:cNvSpPr>
      </xdr:nvSpPr>
      <xdr:spPr bwMode="auto">
        <a:xfrm>
          <a:off x="2439642" y="550793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4033"/>
    <xdr:sp macro="" textlink="">
      <xdr:nvSpPr>
        <xdr:cNvPr id="4296" name="TextBox 3">
          <a:extLst>
            <a:ext uri="{FF2B5EF4-FFF2-40B4-BE49-F238E27FC236}">
              <a16:creationId xmlns:a16="http://schemas.microsoft.com/office/drawing/2014/main" id="{93622503-B630-40DC-A2C8-799B6ED8571A}"/>
            </a:ext>
          </a:extLst>
        </xdr:cNvPr>
        <xdr:cNvSpPr txBox="1">
          <a:spLocks noChangeArrowheads="1"/>
        </xdr:cNvSpPr>
      </xdr:nvSpPr>
      <xdr:spPr bwMode="auto">
        <a:xfrm>
          <a:off x="2439642" y="550793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2133"/>
    <xdr:sp macro="" textlink="">
      <xdr:nvSpPr>
        <xdr:cNvPr id="4297" name="TextBox 3">
          <a:extLst>
            <a:ext uri="{FF2B5EF4-FFF2-40B4-BE49-F238E27FC236}">
              <a16:creationId xmlns:a16="http://schemas.microsoft.com/office/drawing/2014/main" id="{3266BBEB-C61D-40A9-98B5-4C189D27FFC0}"/>
            </a:ext>
          </a:extLst>
        </xdr:cNvPr>
        <xdr:cNvSpPr txBox="1">
          <a:spLocks noChangeArrowheads="1"/>
        </xdr:cNvSpPr>
      </xdr:nvSpPr>
      <xdr:spPr bwMode="auto">
        <a:xfrm>
          <a:off x="2439642" y="55079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3083"/>
    <xdr:sp macro="" textlink="">
      <xdr:nvSpPr>
        <xdr:cNvPr id="4298" name="TextBox 3">
          <a:extLst>
            <a:ext uri="{FF2B5EF4-FFF2-40B4-BE49-F238E27FC236}">
              <a16:creationId xmlns:a16="http://schemas.microsoft.com/office/drawing/2014/main" id="{FED42720-62C1-4769-9B87-462D857E4AE5}"/>
            </a:ext>
          </a:extLst>
        </xdr:cNvPr>
        <xdr:cNvSpPr txBox="1">
          <a:spLocks noChangeArrowheads="1"/>
        </xdr:cNvSpPr>
      </xdr:nvSpPr>
      <xdr:spPr bwMode="auto">
        <a:xfrm>
          <a:off x="2439642" y="55079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4033"/>
    <xdr:sp macro="" textlink="">
      <xdr:nvSpPr>
        <xdr:cNvPr id="4299" name="TextBox 3">
          <a:extLst>
            <a:ext uri="{FF2B5EF4-FFF2-40B4-BE49-F238E27FC236}">
              <a16:creationId xmlns:a16="http://schemas.microsoft.com/office/drawing/2014/main" id="{B3984F60-DABF-44E0-8ECD-E81C184FEAD1}"/>
            </a:ext>
          </a:extLst>
        </xdr:cNvPr>
        <xdr:cNvSpPr txBox="1">
          <a:spLocks noChangeArrowheads="1"/>
        </xdr:cNvSpPr>
      </xdr:nvSpPr>
      <xdr:spPr bwMode="auto">
        <a:xfrm>
          <a:off x="2439642" y="550793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00" name="TextBox 3">
          <a:extLst>
            <a:ext uri="{FF2B5EF4-FFF2-40B4-BE49-F238E27FC236}">
              <a16:creationId xmlns:a16="http://schemas.microsoft.com/office/drawing/2014/main" id="{D14AB598-34F8-465C-9F82-B70154BE13AB}"/>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4033"/>
    <xdr:sp macro="" textlink="">
      <xdr:nvSpPr>
        <xdr:cNvPr id="4301" name="TextBox 3">
          <a:extLst>
            <a:ext uri="{FF2B5EF4-FFF2-40B4-BE49-F238E27FC236}">
              <a16:creationId xmlns:a16="http://schemas.microsoft.com/office/drawing/2014/main" id="{16486682-798D-4FFF-AA13-6984F582C79F}"/>
            </a:ext>
          </a:extLst>
        </xdr:cNvPr>
        <xdr:cNvSpPr txBox="1">
          <a:spLocks noChangeArrowheads="1"/>
        </xdr:cNvSpPr>
      </xdr:nvSpPr>
      <xdr:spPr bwMode="auto">
        <a:xfrm>
          <a:off x="2439642" y="550793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02" name="TextBox 3">
          <a:extLst>
            <a:ext uri="{FF2B5EF4-FFF2-40B4-BE49-F238E27FC236}">
              <a16:creationId xmlns:a16="http://schemas.microsoft.com/office/drawing/2014/main" id="{E70EBF95-33C5-461D-951A-5899EB442228}"/>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3558"/>
    <xdr:sp macro="" textlink="">
      <xdr:nvSpPr>
        <xdr:cNvPr id="4303" name="TextBox 3">
          <a:extLst>
            <a:ext uri="{FF2B5EF4-FFF2-40B4-BE49-F238E27FC236}">
              <a16:creationId xmlns:a16="http://schemas.microsoft.com/office/drawing/2014/main" id="{5EAF11E8-319D-41D9-B387-EA29FAC3E8E1}"/>
            </a:ext>
          </a:extLst>
        </xdr:cNvPr>
        <xdr:cNvSpPr txBox="1">
          <a:spLocks noChangeArrowheads="1"/>
        </xdr:cNvSpPr>
      </xdr:nvSpPr>
      <xdr:spPr bwMode="auto">
        <a:xfrm>
          <a:off x="2439642" y="550793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304" name="TextBox 3">
          <a:extLst>
            <a:ext uri="{FF2B5EF4-FFF2-40B4-BE49-F238E27FC236}">
              <a16:creationId xmlns:a16="http://schemas.microsoft.com/office/drawing/2014/main" id="{0CB164C4-D6A0-4783-97EA-F0AF2DD9BD02}"/>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3558"/>
    <xdr:sp macro="" textlink="">
      <xdr:nvSpPr>
        <xdr:cNvPr id="4305" name="TextBox 3">
          <a:extLst>
            <a:ext uri="{FF2B5EF4-FFF2-40B4-BE49-F238E27FC236}">
              <a16:creationId xmlns:a16="http://schemas.microsoft.com/office/drawing/2014/main" id="{E9728AA8-4019-41C5-BA40-6F45F8CEBF9B}"/>
            </a:ext>
          </a:extLst>
        </xdr:cNvPr>
        <xdr:cNvSpPr txBox="1">
          <a:spLocks noChangeArrowheads="1"/>
        </xdr:cNvSpPr>
      </xdr:nvSpPr>
      <xdr:spPr bwMode="auto">
        <a:xfrm>
          <a:off x="2439642" y="550793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3083"/>
    <xdr:sp macro="" textlink="">
      <xdr:nvSpPr>
        <xdr:cNvPr id="4306" name="TextBox 3">
          <a:extLst>
            <a:ext uri="{FF2B5EF4-FFF2-40B4-BE49-F238E27FC236}">
              <a16:creationId xmlns:a16="http://schemas.microsoft.com/office/drawing/2014/main" id="{7C4F1F92-8FD3-46B6-823B-8BD1C8AAEA80}"/>
            </a:ext>
          </a:extLst>
        </xdr:cNvPr>
        <xdr:cNvSpPr txBox="1">
          <a:spLocks noChangeArrowheads="1"/>
        </xdr:cNvSpPr>
      </xdr:nvSpPr>
      <xdr:spPr bwMode="auto">
        <a:xfrm>
          <a:off x="2439642" y="55079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3558"/>
    <xdr:sp macro="" textlink="">
      <xdr:nvSpPr>
        <xdr:cNvPr id="4307" name="TextBox 3">
          <a:extLst>
            <a:ext uri="{FF2B5EF4-FFF2-40B4-BE49-F238E27FC236}">
              <a16:creationId xmlns:a16="http://schemas.microsoft.com/office/drawing/2014/main" id="{0CF32C32-CCF8-4171-9ED8-E9CF57F3AE26}"/>
            </a:ext>
          </a:extLst>
        </xdr:cNvPr>
        <xdr:cNvSpPr txBox="1">
          <a:spLocks noChangeArrowheads="1"/>
        </xdr:cNvSpPr>
      </xdr:nvSpPr>
      <xdr:spPr bwMode="auto">
        <a:xfrm>
          <a:off x="2439642" y="550793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3083"/>
    <xdr:sp macro="" textlink="">
      <xdr:nvSpPr>
        <xdr:cNvPr id="4308" name="TextBox 3">
          <a:extLst>
            <a:ext uri="{FF2B5EF4-FFF2-40B4-BE49-F238E27FC236}">
              <a16:creationId xmlns:a16="http://schemas.microsoft.com/office/drawing/2014/main" id="{488D77CF-3A39-42F5-9F22-94FFB024E26B}"/>
            </a:ext>
          </a:extLst>
        </xdr:cNvPr>
        <xdr:cNvSpPr txBox="1">
          <a:spLocks noChangeArrowheads="1"/>
        </xdr:cNvSpPr>
      </xdr:nvSpPr>
      <xdr:spPr bwMode="auto">
        <a:xfrm>
          <a:off x="2439642" y="55079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4086"/>
    <xdr:sp macro="" textlink="">
      <xdr:nvSpPr>
        <xdr:cNvPr id="4309" name="TextBox 3">
          <a:extLst>
            <a:ext uri="{FF2B5EF4-FFF2-40B4-BE49-F238E27FC236}">
              <a16:creationId xmlns:a16="http://schemas.microsoft.com/office/drawing/2014/main" id="{2432FEDA-E743-4A2F-ADCF-BF2315984ADD}"/>
            </a:ext>
          </a:extLst>
        </xdr:cNvPr>
        <xdr:cNvSpPr txBox="1">
          <a:spLocks noChangeArrowheads="1"/>
        </xdr:cNvSpPr>
      </xdr:nvSpPr>
      <xdr:spPr bwMode="auto">
        <a:xfrm>
          <a:off x="2439642" y="55079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2133"/>
    <xdr:sp macro="" textlink="">
      <xdr:nvSpPr>
        <xdr:cNvPr id="4310" name="TextBox 3">
          <a:extLst>
            <a:ext uri="{FF2B5EF4-FFF2-40B4-BE49-F238E27FC236}">
              <a16:creationId xmlns:a16="http://schemas.microsoft.com/office/drawing/2014/main" id="{3A6289B8-B47A-4711-89DE-0DDAD89653F9}"/>
            </a:ext>
          </a:extLst>
        </xdr:cNvPr>
        <xdr:cNvSpPr txBox="1">
          <a:spLocks noChangeArrowheads="1"/>
        </xdr:cNvSpPr>
      </xdr:nvSpPr>
      <xdr:spPr bwMode="auto">
        <a:xfrm>
          <a:off x="2439642" y="55079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3083"/>
    <xdr:sp macro="" textlink="">
      <xdr:nvSpPr>
        <xdr:cNvPr id="4311" name="TextBox 3">
          <a:extLst>
            <a:ext uri="{FF2B5EF4-FFF2-40B4-BE49-F238E27FC236}">
              <a16:creationId xmlns:a16="http://schemas.microsoft.com/office/drawing/2014/main" id="{50832737-5086-4537-BB21-252D7D753BDA}"/>
            </a:ext>
          </a:extLst>
        </xdr:cNvPr>
        <xdr:cNvSpPr txBox="1">
          <a:spLocks noChangeArrowheads="1"/>
        </xdr:cNvSpPr>
      </xdr:nvSpPr>
      <xdr:spPr bwMode="auto">
        <a:xfrm>
          <a:off x="2439642" y="55079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12" name="TextBox 3">
          <a:extLst>
            <a:ext uri="{FF2B5EF4-FFF2-40B4-BE49-F238E27FC236}">
              <a16:creationId xmlns:a16="http://schemas.microsoft.com/office/drawing/2014/main" id="{1DA0C272-F4B3-4557-8272-FB4C01E15263}"/>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3083"/>
    <xdr:sp macro="" textlink="">
      <xdr:nvSpPr>
        <xdr:cNvPr id="4313" name="TextBox 3">
          <a:extLst>
            <a:ext uri="{FF2B5EF4-FFF2-40B4-BE49-F238E27FC236}">
              <a16:creationId xmlns:a16="http://schemas.microsoft.com/office/drawing/2014/main" id="{04B8A6C0-FD98-4EBA-B46A-44224720604D}"/>
            </a:ext>
          </a:extLst>
        </xdr:cNvPr>
        <xdr:cNvSpPr txBox="1">
          <a:spLocks noChangeArrowheads="1"/>
        </xdr:cNvSpPr>
      </xdr:nvSpPr>
      <xdr:spPr bwMode="auto">
        <a:xfrm>
          <a:off x="2439642" y="55079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14" name="TextBox 3">
          <a:extLst>
            <a:ext uri="{FF2B5EF4-FFF2-40B4-BE49-F238E27FC236}">
              <a16:creationId xmlns:a16="http://schemas.microsoft.com/office/drawing/2014/main" id="{A49FD201-97F2-4A85-82A2-9AC784A2D522}"/>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22608"/>
    <xdr:sp macro="" textlink="">
      <xdr:nvSpPr>
        <xdr:cNvPr id="4315" name="TextBox 3">
          <a:extLst>
            <a:ext uri="{FF2B5EF4-FFF2-40B4-BE49-F238E27FC236}">
              <a16:creationId xmlns:a16="http://schemas.microsoft.com/office/drawing/2014/main" id="{513685D4-8F5F-4941-BD2A-D184C4ABB060}"/>
            </a:ext>
          </a:extLst>
        </xdr:cNvPr>
        <xdr:cNvSpPr txBox="1">
          <a:spLocks noChangeArrowheads="1"/>
        </xdr:cNvSpPr>
      </xdr:nvSpPr>
      <xdr:spPr bwMode="auto">
        <a:xfrm>
          <a:off x="2439642" y="550793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316" name="TextBox 3">
          <a:extLst>
            <a:ext uri="{FF2B5EF4-FFF2-40B4-BE49-F238E27FC236}">
              <a16:creationId xmlns:a16="http://schemas.microsoft.com/office/drawing/2014/main" id="{CF359349-309B-4601-BD7C-D2BA0EC7DD20}"/>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317" name="TextBox 3">
          <a:extLst>
            <a:ext uri="{FF2B5EF4-FFF2-40B4-BE49-F238E27FC236}">
              <a16:creationId xmlns:a16="http://schemas.microsoft.com/office/drawing/2014/main" id="{C2334DAB-93B4-4CC8-ACDD-ADD474BAE846}"/>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18" name="TextBox 3">
          <a:extLst>
            <a:ext uri="{FF2B5EF4-FFF2-40B4-BE49-F238E27FC236}">
              <a16:creationId xmlns:a16="http://schemas.microsoft.com/office/drawing/2014/main" id="{60B1872C-76FA-41BF-B686-0AFDE4CC8BC1}"/>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319" name="TextBox 3">
          <a:extLst>
            <a:ext uri="{FF2B5EF4-FFF2-40B4-BE49-F238E27FC236}">
              <a16:creationId xmlns:a16="http://schemas.microsoft.com/office/drawing/2014/main" id="{918956E4-EC79-4B46-B119-BB028DC1C4F1}"/>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20" name="TextBox 3">
          <a:extLst>
            <a:ext uri="{FF2B5EF4-FFF2-40B4-BE49-F238E27FC236}">
              <a16:creationId xmlns:a16="http://schemas.microsoft.com/office/drawing/2014/main" id="{3BA1801D-EC2A-494E-90BE-17AA43B59F6F}"/>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321" name="TextBox 3">
          <a:extLst>
            <a:ext uri="{FF2B5EF4-FFF2-40B4-BE49-F238E27FC236}">
              <a16:creationId xmlns:a16="http://schemas.microsoft.com/office/drawing/2014/main" id="{DB4F3954-A1C5-4995-AB46-E97DF0BD7317}"/>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22" name="TextBox 3">
          <a:extLst>
            <a:ext uri="{FF2B5EF4-FFF2-40B4-BE49-F238E27FC236}">
              <a16:creationId xmlns:a16="http://schemas.microsoft.com/office/drawing/2014/main" id="{E98BE51B-CEB4-4C91-89B8-6E2A3E7DA392}"/>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323" name="TextBox 3">
          <a:extLst>
            <a:ext uri="{FF2B5EF4-FFF2-40B4-BE49-F238E27FC236}">
              <a16:creationId xmlns:a16="http://schemas.microsoft.com/office/drawing/2014/main" id="{F3536434-91FA-4FD7-88CA-18832D1F18B9}"/>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24" name="TextBox 3">
          <a:extLst>
            <a:ext uri="{FF2B5EF4-FFF2-40B4-BE49-F238E27FC236}">
              <a16:creationId xmlns:a16="http://schemas.microsoft.com/office/drawing/2014/main" id="{A29435FA-9A71-4395-89FF-6833EFA426E8}"/>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325" name="TextBox 3">
          <a:extLst>
            <a:ext uri="{FF2B5EF4-FFF2-40B4-BE49-F238E27FC236}">
              <a16:creationId xmlns:a16="http://schemas.microsoft.com/office/drawing/2014/main" id="{36CB608C-05B5-41D7-94D0-643143EF8211}"/>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26" name="TextBox 3">
          <a:extLst>
            <a:ext uri="{FF2B5EF4-FFF2-40B4-BE49-F238E27FC236}">
              <a16:creationId xmlns:a16="http://schemas.microsoft.com/office/drawing/2014/main" id="{22F5C388-B25D-45EC-96F8-7D8CAD013496}"/>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327" name="TextBox 3">
          <a:extLst>
            <a:ext uri="{FF2B5EF4-FFF2-40B4-BE49-F238E27FC236}">
              <a16:creationId xmlns:a16="http://schemas.microsoft.com/office/drawing/2014/main" id="{F4CB15FD-6553-412A-9EE7-FD39D062CD6F}"/>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28" name="TextBox 3">
          <a:extLst>
            <a:ext uri="{FF2B5EF4-FFF2-40B4-BE49-F238E27FC236}">
              <a16:creationId xmlns:a16="http://schemas.microsoft.com/office/drawing/2014/main" id="{983E9AF7-1877-4B6A-8B5D-8A96E2F05271}"/>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329" name="TextBox 3">
          <a:extLst>
            <a:ext uri="{FF2B5EF4-FFF2-40B4-BE49-F238E27FC236}">
              <a16:creationId xmlns:a16="http://schemas.microsoft.com/office/drawing/2014/main" id="{AB905FA8-6F51-44E7-82C2-A195BE6D77F4}"/>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30" name="TextBox 3">
          <a:extLst>
            <a:ext uri="{FF2B5EF4-FFF2-40B4-BE49-F238E27FC236}">
              <a16:creationId xmlns:a16="http://schemas.microsoft.com/office/drawing/2014/main" id="{96909D4A-136D-4756-BF3F-CDBEE0150E2D}"/>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331" name="TextBox 3">
          <a:extLst>
            <a:ext uri="{FF2B5EF4-FFF2-40B4-BE49-F238E27FC236}">
              <a16:creationId xmlns:a16="http://schemas.microsoft.com/office/drawing/2014/main" id="{C861F547-2F01-41B6-9383-7FA4ADBB2E23}"/>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32" name="TextBox 3">
          <a:extLst>
            <a:ext uri="{FF2B5EF4-FFF2-40B4-BE49-F238E27FC236}">
              <a16:creationId xmlns:a16="http://schemas.microsoft.com/office/drawing/2014/main" id="{16D617CF-501E-4710-8B33-189E21A76EE7}"/>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33" name="TextBox 3">
          <a:extLst>
            <a:ext uri="{FF2B5EF4-FFF2-40B4-BE49-F238E27FC236}">
              <a16:creationId xmlns:a16="http://schemas.microsoft.com/office/drawing/2014/main" id="{0B7D7B8F-3FD2-472D-B94E-75A8F222DFD8}"/>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334" name="TextBox 3">
          <a:extLst>
            <a:ext uri="{FF2B5EF4-FFF2-40B4-BE49-F238E27FC236}">
              <a16:creationId xmlns:a16="http://schemas.microsoft.com/office/drawing/2014/main" id="{25147BB5-C5AD-4455-8167-442E13739EC2}"/>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35" name="TextBox 3">
          <a:extLst>
            <a:ext uri="{FF2B5EF4-FFF2-40B4-BE49-F238E27FC236}">
              <a16:creationId xmlns:a16="http://schemas.microsoft.com/office/drawing/2014/main" id="{7BB77104-84DF-4C06-BD30-9CCD4289C7BA}"/>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336" name="TextBox 3">
          <a:extLst>
            <a:ext uri="{FF2B5EF4-FFF2-40B4-BE49-F238E27FC236}">
              <a16:creationId xmlns:a16="http://schemas.microsoft.com/office/drawing/2014/main" id="{1FA2B67A-43B3-4647-9B5F-857BA3AB48AB}"/>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37" name="TextBox 3">
          <a:extLst>
            <a:ext uri="{FF2B5EF4-FFF2-40B4-BE49-F238E27FC236}">
              <a16:creationId xmlns:a16="http://schemas.microsoft.com/office/drawing/2014/main" id="{F73158A2-2D41-409D-B1C7-55B18F7ECB31}"/>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5308"/>
    <xdr:sp macro="" textlink="">
      <xdr:nvSpPr>
        <xdr:cNvPr id="4338" name="TextBox 3">
          <a:extLst>
            <a:ext uri="{FF2B5EF4-FFF2-40B4-BE49-F238E27FC236}">
              <a16:creationId xmlns:a16="http://schemas.microsoft.com/office/drawing/2014/main" id="{D48412FE-2B39-4C91-84F9-749A7D96E643}"/>
            </a:ext>
          </a:extLst>
        </xdr:cNvPr>
        <xdr:cNvSpPr txBox="1">
          <a:spLocks noChangeArrowheads="1"/>
        </xdr:cNvSpPr>
      </xdr:nvSpPr>
      <xdr:spPr bwMode="auto">
        <a:xfrm>
          <a:off x="2439642" y="5507935"/>
          <a:ext cx="0" cy="33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4086"/>
    <xdr:sp macro="" textlink="">
      <xdr:nvSpPr>
        <xdr:cNvPr id="4339" name="TextBox 3">
          <a:extLst>
            <a:ext uri="{FF2B5EF4-FFF2-40B4-BE49-F238E27FC236}">
              <a16:creationId xmlns:a16="http://schemas.microsoft.com/office/drawing/2014/main" id="{86AD610C-621C-4767-8FE2-49A2D2BB978F}"/>
            </a:ext>
          </a:extLst>
        </xdr:cNvPr>
        <xdr:cNvSpPr txBox="1">
          <a:spLocks noChangeArrowheads="1"/>
        </xdr:cNvSpPr>
      </xdr:nvSpPr>
      <xdr:spPr bwMode="auto">
        <a:xfrm>
          <a:off x="2439642" y="55079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5308"/>
    <xdr:sp macro="" textlink="">
      <xdr:nvSpPr>
        <xdr:cNvPr id="4340" name="TextBox 3">
          <a:extLst>
            <a:ext uri="{FF2B5EF4-FFF2-40B4-BE49-F238E27FC236}">
              <a16:creationId xmlns:a16="http://schemas.microsoft.com/office/drawing/2014/main" id="{AA909A4A-B6DC-4210-86F6-E428BE60761E}"/>
            </a:ext>
          </a:extLst>
        </xdr:cNvPr>
        <xdr:cNvSpPr txBox="1">
          <a:spLocks noChangeArrowheads="1"/>
        </xdr:cNvSpPr>
      </xdr:nvSpPr>
      <xdr:spPr bwMode="auto">
        <a:xfrm>
          <a:off x="2439642" y="5507935"/>
          <a:ext cx="0" cy="33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4086"/>
    <xdr:sp macro="" textlink="">
      <xdr:nvSpPr>
        <xdr:cNvPr id="4341" name="TextBox 3">
          <a:extLst>
            <a:ext uri="{FF2B5EF4-FFF2-40B4-BE49-F238E27FC236}">
              <a16:creationId xmlns:a16="http://schemas.microsoft.com/office/drawing/2014/main" id="{A47FEE20-06C9-478F-8815-6FF1475CBFE3}"/>
            </a:ext>
          </a:extLst>
        </xdr:cNvPr>
        <xdr:cNvSpPr txBox="1">
          <a:spLocks noChangeArrowheads="1"/>
        </xdr:cNvSpPr>
      </xdr:nvSpPr>
      <xdr:spPr bwMode="auto">
        <a:xfrm>
          <a:off x="2439642" y="55079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42" name="TextBox 3">
          <a:extLst>
            <a:ext uri="{FF2B5EF4-FFF2-40B4-BE49-F238E27FC236}">
              <a16:creationId xmlns:a16="http://schemas.microsoft.com/office/drawing/2014/main" id="{8EDAB732-6892-4895-804D-3983DF7E3FE4}"/>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43" name="TextBox 3">
          <a:extLst>
            <a:ext uri="{FF2B5EF4-FFF2-40B4-BE49-F238E27FC236}">
              <a16:creationId xmlns:a16="http://schemas.microsoft.com/office/drawing/2014/main" id="{35C4DE74-66C2-4FB9-B286-A668BF6DE095}"/>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4086"/>
    <xdr:sp macro="" textlink="">
      <xdr:nvSpPr>
        <xdr:cNvPr id="4344" name="TextBox 3">
          <a:extLst>
            <a:ext uri="{FF2B5EF4-FFF2-40B4-BE49-F238E27FC236}">
              <a16:creationId xmlns:a16="http://schemas.microsoft.com/office/drawing/2014/main" id="{9F67F740-7D00-4BC2-B1B3-E5AA48ABE963}"/>
            </a:ext>
          </a:extLst>
        </xdr:cNvPr>
        <xdr:cNvSpPr txBox="1">
          <a:spLocks noChangeArrowheads="1"/>
        </xdr:cNvSpPr>
      </xdr:nvSpPr>
      <xdr:spPr bwMode="auto">
        <a:xfrm>
          <a:off x="2439642" y="55079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45" name="TextBox 3">
          <a:extLst>
            <a:ext uri="{FF2B5EF4-FFF2-40B4-BE49-F238E27FC236}">
              <a16:creationId xmlns:a16="http://schemas.microsoft.com/office/drawing/2014/main" id="{F27B20A4-212E-4406-9A10-325E68CA3C1E}"/>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4086"/>
    <xdr:sp macro="" textlink="">
      <xdr:nvSpPr>
        <xdr:cNvPr id="4346" name="TextBox 3">
          <a:extLst>
            <a:ext uri="{FF2B5EF4-FFF2-40B4-BE49-F238E27FC236}">
              <a16:creationId xmlns:a16="http://schemas.microsoft.com/office/drawing/2014/main" id="{6882D776-EFB0-430C-ACB6-48E0130BD24D}"/>
            </a:ext>
          </a:extLst>
        </xdr:cNvPr>
        <xdr:cNvSpPr txBox="1">
          <a:spLocks noChangeArrowheads="1"/>
        </xdr:cNvSpPr>
      </xdr:nvSpPr>
      <xdr:spPr bwMode="auto">
        <a:xfrm>
          <a:off x="2439642" y="55079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47" name="TextBox 3">
          <a:extLst>
            <a:ext uri="{FF2B5EF4-FFF2-40B4-BE49-F238E27FC236}">
              <a16:creationId xmlns:a16="http://schemas.microsoft.com/office/drawing/2014/main" id="{ECC888A4-B507-468E-AC28-43AA97804353}"/>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7261"/>
    <xdr:sp macro="" textlink="">
      <xdr:nvSpPr>
        <xdr:cNvPr id="4348" name="TextBox 3">
          <a:extLst>
            <a:ext uri="{FF2B5EF4-FFF2-40B4-BE49-F238E27FC236}">
              <a16:creationId xmlns:a16="http://schemas.microsoft.com/office/drawing/2014/main" id="{36B4E9A5-5CF6-47DF-A6D5-60F1B28C3BD0}"/>
            </a:ext>
          </a:extLst>
        </xdr:cNvPr>
        <xdr:cNvSpPr txBox="1">
          <a:spLocks noChangeArrowheads="1"/>
        </xdr:cNvSpPr>
      </xdr:nvSpPr>
      <xdr:spPr bwMode="auto">
        <a:xfrm>
          <a:off x="2439642" y="550793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349" name="TextBox 3">
          <a:extLst>
            <a:ext uri="{FF2B5EF4-FFF2-40B4-BE49-F238E27FC236}">
              <a16:creationId xmlns:a16="http://schemas.microsoft.com/office/drawing/2014/main" id="{86E0D541-7D03-4F66-9393-FC77797BA33A}"/>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7261"/>
    <xdr:sp macro="" textlink="">
      <xdr:nvSpPr>
        <xdr:cNvPr id="4350" name="TextBox 3">
          <a:extLst>
            <a:ext uri="{FF2B5EF4-FFF2-40B4-BE49-F238E27FC236}">
              <a16:creationId xmlns:a16="http://schemas.microsoft.com/office/drawing/2014/main" id="{0BB75A30-8760-4ADF-BF63-F724A2034A74}"/>
            </a:ext>
          </a:extLst>
        </xdr:cNvPr>
        <xdr:cNvSpPr txBox="1">
          <a:spLocks noChangeArrowheads="1"/>
        </xdr:cNvSpPr>
      </xdr:nvSpPr>
      <xdr:spPr bwMode="auto">
        <a:xfrm>
          <a:off x="2439642" y="550793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51" name="TextBox 3">
          <a:extLst>
            <a:ext uri="{FF2B5EF4-FFF2-40B4-BE49-F238E27FC236}">
              <a16:creationId xmlns:a16="http://schemas.microsoft.com/office/drawing/2014/main" id="{E6F242E1-2833-4F60-8748-47E4FFDCADD5}"/>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7261"/>
    <xdr:sp macro="" textlink="">
      <xdr:nvSpPr>
        <xdr:cNvPr id="4352" name="TextBox 3">
          <a:extLst>
            <a:ext uri="{FF2B5EF4-FFF2-40B4-BE49-F238E27FC236}">
              <a16:creationId xmlns:a16="http://schemas.microsoft.com/office/drawing/2014/main" id="{15220295-4808-4E23-BF92-9BA0B8E174A4}"/>
            </a:ext>
          </a:extLst>
        </xdr:cNvPr>
        <xdr:cNvSpPr txBox="1">
          <a:spLocks noChangeArrowheads="1"/>
        </xdr:cNvSpPr>
      </xdr:nvSpPr>
      <xdr:spPr bwMode="auto">
        <a:xfrm>
          <a:off x="2439642" y="550793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53" name="TextBox 3">
          <a:extLst>
            <a:ext uri="{FF2B5EF4-FFF2-40B4-BE49-F238E27FC236}">
              <a16:creationId xmlns:a16="http://schemas.microsoft.com/office/drawing/2014/main" id="{AE420518-5898-47DA-8D44-CA84427504E2}"/>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54" name="TextBox 3">
          <a:extLst>
            <a:ext uri="{FF2B5EF4-FFF2-40B4-BE49-F238E27FC236}">
              <a16:creationId xmlns:a16="http://schemas.microsoft.com/office/drawing/2014/main" id="{567778BB-EB99-442E-A12A-C2ABE29A9B12}"/>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55" name="TextBox 3">
          <a:extLst>
            <a:ext uri="{FF2B5EF4-FFF2-40B4-BE49-F238E27FC236}">
              <a16:creationId xmlns:a16="http://schemas.microsoft.com/office/drawing/2014/main" id="{D35626F3-D44B-446C-92CD-E3C33C05E4A2}"/>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56" name="TextBox 3">
          <a:extLst>
            <a:ext uri="{FF2B5EF4-FFF2-40B4-BE49-F238E27FC236}">
              <a16:creationId xmlns:a16="http://schemas.microsoft.com/office/drawing/2014/main" id="{36C24EAB-3FAC-4349-994A-0B06CF39E7B0}"/>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57" name="TextBox 3">
          <a:extLst>
            <a:ext uri="{FF2B5EF4-FFF2-40B4-BE49-F238E27FC236}">
              <a16:creationId xmlns:a16="http://schemas.microsoft.com/office/drawing/2014/main" id="{875CE3C4-F5AC-4D97-9D08-B7E48D4AE2A2}"/>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58" name="TextBox 3">
          <a:extLst>
            <a:ext uri="{FF2B5EF4-FFF2-40B4-BE49-F238E27FC236}">
              <a16:creationId xmlns:a16="http://schemas.microsoft.com/office/drawing/2014/main" id="{6BA8C001-F772-4C5F-B20A-ADB2C0F55D71}"/>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59" name="TextBox 3">
          <a:extLst>
            <a:ext uri="{FF2B5EF4-FFF2-40B4-BE49-F238E27FC236}">
              <a16:creationId xmlns:a16="http://schemas.microsoft.com/office/drawing/2014/main" id="{172436A8-9301-4F99-802F-7D33B4B33384}"/>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360" name="TextBox 3">
          <a:extLst>
            <a:ext uri="{FF2B5EF4-FFF2-40B4-BE49-F238E27FC236}">
              <a16:creationId xmlns:a16="http://schemas.microsoft.com/office/drawing/2014/main" id="{39326043-13A2-4209-902B-4ED868219D34}"/>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361" name="TextBox 3">
          <a:extLst>
            <a:ext uri="{FF2B5EF4-FFF2-40B4-BE49-F238E27FC236}">
              <a16:creationId xmlns:a16="http://schemas.microsoft.com/office/drawing/2014/main" id="{7EC0133C-ED27-4829-BEA8-B1F282673C44}"/>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362" name="TextBox 3">
          <a:extLst>
            <a:ext uri="{FF2B5EF4-FFF2-40B4-BE49-F238E27FC236}">
              <a16:creationId xmlns:a16="http://schemas.microsoft.com/office/drawing/2014/main" id="{D4CEA573-C774-4CE4-8921-C6BA2F5C6A55}"/>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63" name="Text Box 22">
          <a:extLst>
            <a:ext uri="{FF2B5EF4-FFF2-40B4-BE49-F238E27FC236}">
              <a16:creationId xmlns:a16="http://schemas.microsoft.com/office/drawing/2014/main" id="{C6BD19A5-BB3B-4796-84C7-6D2EA999F73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64" name="Text Box 23">
          <a:extLst>
            <a:ext uri="{FF2B5EF4-FFF2-40B4-BE49-F238E27FC236}">
              <a16:creationId xmlns:a16="http://schemas.microsoft.com/office/drawing/2014/main" id="{D8CF895D-8E98-4141-B17D-C13C2F6E622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65" name="Text Box 24">
          <a:extLst>
            <a:ext uri="{FF2B5EF4-FFF2-40B4-BE49-F238E27FC236}">
              <a16:creationId xmlns:a16="http://schemas.microsoft.com/office/drawing/2014/main" id="{7C3CB072-B26B-46B4-9354-3ED7B2E07FF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66" name="Text Box 25">
          <a:extLst>
            <a:ext uri="{FF2B5EF4-FFF2-40B4-BE49-F238E27FC236}">
              <a16:creationId xmlns:a16="http://schemas.microsoft.com/office/drawing/2014/main" id="{7C1E04DA-AFFA-4A0F-A5AC-EEDE4C273B31}"/>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67" name="Text Box 26">
          <a:extLst>
            <a:ext uri="{FF2B5EF4-FFF2-40B4-BE49-F238E27FC236}">
              <a16:creationId xmlns:a16="http://schemas.microsoft.com/office/drawing/2014/main" id="{F10E4D42-71B4-48E9-B16E-7268F1A4A6E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68" name="Text Box 27">
          <a:extLst>
            <a:ext uri="{FF2B5EF4-FFF2-40B4-BE49-F238E27FC236}">
              <a16:creationId xmlns:a16="http://schemas.microsoft.com/office/drawing/2014/main" id="{9F4A76B1-801C-429A-A3DA-FEF84805ADF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69" name="Text Box 28">
          <a:extLst>
            <a:ext uri="{FF2B5EF4-FFF2-40B4-BE49-F238E27FC236}">
              <a16:creationId xmlns:a16="http://schemas.microsoft.com/office/drawing/2014/main" id="{0A426C7C-94F8-4569-AA82-472290DFA80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70" name="Text Box 29">
          <a:extLst>
            <a:ext uri="{FF2B5EF4-FFF2-40B4-BE49-F238E27FC236}">
              <a16:creationId xmlns:a16="http://schemas.microsoft.com/office/drawing/2014/main" id="{2742F9E2-45F1-4ECC-A964-FD071052FE0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71" name="Text Box 14">
          <a:extLst>
            <a:ext uri="{FF2B5EF4-FFF2-40B4-BE49-F238E27FC236}">
              <a16:creationId xmlns:a16="http://schemas.microsoft.com/office/drawing/2014/main" id="{2A5E83C7-C864-4702-9E92-E3FB07F6D36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72" name="Text Box 15">
          <a:extLst>
            <a:ext uri="{FF2B5EF4-FFF2-40B4-BE49-F238E27FC236}">
              <a16:creationId xmlns:a16="http://schemas.microsoft.com/office/drawing/2014/main" id="{3F327A9E-AAC2-4D57-B70F-7D23D657254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73" name="Text Box 16">
          <a:extLst>
            <a:ext uri="{FF2B5EF4-FFF2-40B4-BE49-F238E27FC236}">
              <a16:creationId xmlns:a16="http://schemas.microsoft.com/office/drawing/2014/main" id="{2AB08915-AF5F-40B5-A49F-2EA2897D42A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74" name="Text Box 17">
          <a:extLst>
            <a:ext uri="{FF2B5EF4-FFF2-40B4-BE49-F238E27FC236}">
              <a16:creationId xmlns:a16="http://schemas.microsoft.com/office/drawing/2014/main" id="{091079F4-50B9-49CD-9381-00346466F476}"/>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75" name="Text Box 18">
          <a:extLst>
            <a:ext uri="{FF2B5EF4-FFF2-40B4-BE49-F238E27FC236}">
              <a16:creationId xmlns:a16="http://schemas.microsoft.com/office/drawing/2014/main" id="{AEA246AD-5804-4550-8494-EA674FF19C63}"/>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76" name="Text Box 19">
          <a:extLst>
            <a:ext uri="{FF2B5EF4-FFF2-40B4-BE49-F238E27FC236}">
              <a16:creationId xmlns:a16="http://schemas.microsoft.com/office/drawing/2014/main" id="{3F1CE5BE-043D-482B-9922-D32E6686E740}"/>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77" name="Text Box 20">
          <a:extLst>
            <a:ext uri="{FF2B5EF4-FFF2-40B4-BE49-F238E27FC236}">
              <a16:creationId xmlns:a16="http://schemas.microsoft.com/office/drawing/2014/main" id="{8FC8053E-4E23-4BCD-AD26-CE856A2B1000}"/>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78" name="Text Box 21">
          <a:extLst>
            <a:ext uri="{FF2B5EF4-FFF2-40B4-BE49-F238E27FC236}">
              <a16:creationId xmlns:a16="http://schemas.microsoft.com/office/drawing/2014/main" id="{DBB5D92E-F7A2-489C-BDF2-E425177E74E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79" name="Text Box 14">
          <a:extLst>
            <a:ext uri="{FF2B5EF4-FFF2-40B4-BE49-F238E27FC236}">
              <a16:creationId xmlns:a16="http://schemas.microsoft.com/office/drawing/2014/main" id="{E7966D05-C7FA-4615-88EC-CF497F87F97E}"/>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80" name="Text Box 15">
          <a:extLst>
            <a:ext uri="{FF2B5EF4-FFF2-40B4-BE49-F238E27FC236}">
              <a16:creationId xmlns:a16="http://schemas.microsoft.com/office/drawing/2014/main" id="{80C5E9E8-866A-4926-95FB-D8C383AF380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81" name="Text Box 16">
          <a:extLst>
            <a:ext uri="{FF2B5EF4-FFF2-40B4-BE49-F238E27FC236}">
              <a16:creationId xmlns:a16="http://schemas.microsoft.com/office/drawing/2014/main" id="{9E550BF1-C35C-405B-BE96-6076BAFF93D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82" name="Text Box 17">
          <a:extLst>
            <a:ext uri="{FF2B5EF4-FFF2-40B4-BE49-F238E27FC236}">
              <a16:creationId xmlns:a16="http://schemas.microsoft.com/office/drawing/2014/main" id="{3B634B93-2ECF-42EE-B9D2-9F2BA88422F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83" name="Text Box 18">
          <a:extLst>
            <a:ext uri="{FF2B5EF4-FFF2-40B4-BE49-F238E27FC236}">
              <a16:creationId xmlns:a16="http://schemas.microsoft.com/office/drawing/2014/main" id="{C7D40349-B8B0-4A0B-B21C-9FDED319AC2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84" name="Text Box 19">
          <a:extLst>
            <a:ext uri="{FF2B5EF4-FFF2-40B4-BE49-F238E27FC236}">
              <a16:creationId xmlns:a16="http://schemas.microsoft.com/office/drawing/2014/main" id="{5CB8C22E-8D7A-4D27-B20C-2C45DCD9C39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85" name="Text Box 20">
          <a:extLst>
            <a:ext uri="{FF2B5EF4-FFF2-40B4-BE49-F238E27FC236}">
              <a16:creationId xmlns:a16="http://schemas.microsoft.com/office/drawing/2014/main" id="{EB80C896-2794-45E9-AD39-CF8E0B0E05C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86" name="Text Box 21">
          <a:extLst>
            <a:ext uri="{FF2B5EF4-FFF2-40B4-BE49-F238E27FC236}">
              <a16:creationId xmlns:a16="http://schemas.microsoft.com/office/drawing/2014/main" id="{227BA0BA-7124-42AF-9385-80FDAEE67A51}"/>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87" name="Text Box 22">
          <a:extLst>
            <a:ext uri="{FF2B5EF4-FFF2-40B4-BE49-F238E27FC236}">
              <a16:creationId xmlns:a16="http://schemas.microsoft.com/office/drawing/2014/main" id="{62BF1193-AB26-4598-8390-7C54BBCA030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88" name="Text Box 23">
          <a:extLst>
            <a:ext uri="{FF2B5EF4-FFF2-40B4-BE49-F238E27FC236}">
              <a16:creationId xmlns:a16="http://schemas.microsoft.com/office/drawing/2014/main" id="{0ED8B4FE-B23E-41C8-ADBD-FEB56897542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89" name="Text Box 24">
          <a:extLst>
            <a:ext uri="{FF2B5EF4-FFF2-40B4-BE49-F238E27FC236}">
              <a16:creationId xmlns:a16="http://schemas.microsoft.com/office/drawing/2014/main" id="{810DDA73-A4B5-4631-8CB3-7818DB0C071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90" name="Text Box 25">
          <a:extLst>
            <a:ext uri="{FF2B5EF4-FFF2-40B4-BE49-F238E27FC236}">
              <a16:creationId xmlns:a16="http://schemas.microsoft.com/office/drawing/2014/main" id="{57CD290A-898C-4C96-ADF7-90DF4EEF366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91" name="Text Box 26">
          <a:extLst>
            <a:ext uri="{FF2B5EF4-FFF2-40B4-BE49-F238E27FC236}">
              <a16:creationId xmlns:a16="http://schemas.microsoft.com/office/drawing/2014/main" id="{2A7F08D5-E77A-43EC-BD57-C09D9828A2D1}"/>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92" name="Text Box 27">
          <a:extLst>
            <a:ext uri="{FF2B5EF4-FFF2-40B4-BE49-F238E27FC236}">
              <a16:creationId xmlns:a16="http://schemas.microsoft.com/office/drawing/2014/main" id="{C5EEA38E-2B34-4DD5-8BC5-C32047911B2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93" name="Text Box 28">
          <a:extLst>
            <a:ext uri="{FF2B5EF4-FFF2-40B4-BE49-F238E27FC236}">
              <a16:creationId xmlns:a16="http://schemas.microsoft.com/office/drawing/2014/main" id="{EA64C333-B553-4222-9F3D-29BA4A2DB10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94" name="Text Box 29">
          <a:extLst>
            <a:ext uri="{FF2B5EF4-FFF2-40B4-BE49-F238E27FC236}">
              <a16:creationId xmlns:a16="http://schemas.microsoft.com/office/drawing/2014/main" id="{8E82E90C-9A50-4362-9935-5C8E465038D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95" name="Text Box 14">
          <a:extLst>
            <a:ext uri="{FF2B5EF4-FFF2-40B4-BE49-F238E27FC236}">
              <a16:creationId xmlns:a16="http://schemas.microsoft.com/office/drawing/2014/main" id="{FD917470-3734-4EC9-B1CD-9B357D626886}"/>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96" name="Text Box 15">
          <a:extLst>
            <a:ext uri="{FF2B5EF4-FFF2-40B4-BE49-F238E27FC236}">
              <a16:creationId xmlns:a16="http://schemas.microsoft.com/office/drawing/2014/main" id="{DC10EFC1-4D07-4974-9DA5-58DDF3CC6AF6}"/>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97" name="Text Box 16">
          <a:extLst>
            <a:ext uri="{FF2B5EF4-FFF2-40B4-BE49-F238E27FC236}">
              <a16:creationId xmlns:a16="http://schemas.microsoft.com/office/drawing/2014/main" id="{C821D922-5EBB-446B-82C4-5746E46113BF}"/>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98" name="Text Box 17">
          <a:extLst>
            <a:ext uri="{FF2B5EF4-FFF2-40B4-BE49-F238E27FC236}">
              <a16:creationId xmlns:a16="http://schemas.microsoft.com/office/drawing/2014/main" id="{FAF8848D-67C6-4537-82FF-174EC89AC7CF}"/>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399" name="Text Box 18">
          <a:extLst>
            <a:ext uri="{FF2B5EF4-FFF2-40B4-BE49-F238E27FC236}">
              <a16:creationId xmlns:a16="http://schemas.microsoft.com/office/drawing/2014/main" id="{F7B1F67F-29F0-45FC-95D3-FEE7454819B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00" name="Text Box 19">
          <a:extLst>
            <a:ext uri="{FF2B5EF4-FFF2-40B4-BE49-F238E27FC236}">
              <a16:creationId xmlns:a16="http://schemas.microsoft.com/office/drawing/2014/main" id="{62462EFC-D9A0-4947-8AEF-4A98EF7F5DF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01" name="Text Box 20">
          <a:extLst>
            <a:ext uri="{FF2B5EF4-FFF2-40B4-BE49-F238E27FC236}">
              <a16:creationId xmlns:a16="http://schemas.microsoft.com/office/drawing/2014/main" id="{0A955919-83DB-48D8-A1B2-55128CB79A2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02" name="Text Box 21">
          <a:extLst>
            <a:ext uri="{FF2B5EF4-FFF2-40B4-BE49-F238E27FC236}">
              <a16:creationId xmlns:a16="http://schemas.microsoft.com/office/drawing/2014/main" id="{993C430F-DE12-4DFF-B0EE-0CD9BA604985}"/>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03" name="Text Box 14">
          <a:extLst>
            <a:ext uri="{FF2B5EF4-FFF2-40B4-BE49-F238E27FC236}">
              <a16:creationId xmlns:a16="http://schemas.microsoft.com/office/drawing/2014/main" id="{38C6A865-0B20-488C-BC73-BAA493A00AAF}"/>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04" name="Text Box 15">
          <a:extLst>
            <a:ext uri="{FF2B5EF4-FFF2-40B4-BE49-F238E27FC236}">
              <a16:creationId xmlns:a16="http://schemas.microsoft.com/office/drawing/2014/main" id="{9D38F04A-6E2A-4C89-BB4A-8C5458CD6085}"/>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05" name="Text Box 16">
          <a:extLst>
            <a:ext uri="{FF2B5EF4-FFF2-40B4-BE49-F238E27FC236}">
              <a16:creationId xmlns:a16="http://schemas.microsoft.com/office/drawing/2014/main" id="{B464C2AA-0F14-4CCF-BD20-D7BC0FAB1F4E}"/>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06" name="Text Box 17">
          <a:extLst>
            <a:ext uri="{FF2B5EF4-FFF2-40B4-BE49-F238E27FC236}">
              <a16:creationId xmlns:a16="http://schemas.microsoft.com/office/drawing/2014/main" id="{E70154A8-C59A-4AE9-8D8B-572B191BB31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07" name="Text Box 18">
          <a:extLst>
            <a:ext uri="{FF2B5EF4-FFF2-40B4-BE49-F238E27FC236}">
              <a16:creationId xmlns:a16="http://schemas.microsoft.com/office/drawing/2014/main" id="{142D2A65-1DA1-4A6D-A1AC-FF480AE9A6C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08" name="Text Box 19">
          <a:extLst>
            <a:ext uri="{FF2B5EF4-FFF2-40B4-BE49-F238E27FC236}">
              <a16:creationId xmlns:a16="http://schemas.microsoft.com/office/drawing/2014/main" id="{87A91869-5B87-46D4-B31E-E04B5B361CA3}"/>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09" name="Text Box 20">
          <a:extLst>
            <a:ext uri="{FF2B5EF4-FFF2-40B4-BE49-F238E27FC236}">
              <a16:creationId xmlns:a16="http://schemas.microsoft.com/office/drawing/2014/main" id="{D538447B-CD9D-4FD4-9CF7-A0534A07304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10" name="Text Box 21">
          <a:extLst>
            <a:ext uri="{FF2B5EF4-FFF2-40B4-BE49-F238E27FC236}">
              <a16:creationId xmlns:a16="http://schemas.microsoft.com/office/drawing/2014/main" id="{C855E8EA-9ADD-4639-BB25-8901B1A81D0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11" name="Text Box 22">
          <a:extLst>
            <a:ext uri="{FF2B5EF4-FFF2-40B4-BE49-F238E27FC236}">
              <a16:creationId xmlns:a16="http://schemas.microsoft.com/office/drawing/2014/main" id="{C444E627-58AC-4C0F-B666-62E95A9ADBE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12" name="Text Box 23">
          <a:extLst>
            <a:ext uri="{FF2B5EF4-FFF2-40B4-BE49-F238E27FC236}">
              <a16:creationId xmlns:a16="http://schemas.microsoft.com/office/drawing/2014/main" id="{829BC808-8DB2-4081-95F1-A641AB8AC0DE}"/>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13" name="Text Box 24">
          <a:extLst>
            <a:ext uri="{FF2B5EF4-FFF2-40B4-BE49-F238E27FC236}">
              <a16:creationId xmlns:a16="http://schemas.microsoft.com/office/drawing/2014/main" id="{9B25C654-C4D6-4FCF-82E9-DB83695F79A0}"/>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14" name="Text Box 25">
          <a:extLst>
            <a:ext uri="{FF2B5EF4-FFF2-40B4-BE49-F238E27FC236}">
              <a16:creationId xmlns:a16="http://schemas.microsoft.com/office/drawing/2014/main" id="{23706EF5-D6DE-4ABF-86D4-7A06A62EC3E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15" name="Text Box 26">
          <a:extLst>
            <a:ext uri="{FF2B5EF4-FFF2-40B4-BE49-F238E27FC236}">
              <a16:creationId xmlns:a16="http://schemas.microsoft.com/office/drawing/2014/main" id="{410847D8-16B2-410C-A2A2-563FBE694D6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16" name="Text Box 27">
          <a:extLst>
            <a:ext uri="{FF2B5EF4-FFF2-40B4-BE49-F238E27FC236}">
              <a16:creationId xmlns:a16="http://schemas.microsoft.com/office/drawing/2014/main" id="{32B44D8E-CC26-4C45-9B51-22C78B5A871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17" name="Text Box 28">
          <a:extLst>
            <a:ext uri="{FF2B5EF4-FFF2-40B4-BE49-F238E27FC236}">
              <a16:creationId xmlns:a16="http://schemas.microsoft.com/office/drawing/2014/main" id="{CA6D32FA-A977-4362-8488-3E3DCF93CB7F}"/>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18" name="Text Box 29">
          <a:extLst>
            <a:ext uri="{FF2B5EF4-FFF2-40B4-BE49-F238E27FC236}">
              <a16:creationId xmlns:a16="http://schemas.microsoft.com/office/drawing/2014/main" id="{7AE9BF92-A9C2-4977-BC35-A916B781145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19" name="Text Box 14">
          <a:extLst>
            <a:ext uri="{FF2B5EF4-FFF2-40B4-BE49-F238E27FC236}">
              <a16:creationId xmlns:a16="http://schemas.microsoft.com/office/drawing/2014/main" id="{6A8D6565-FC95-4853-BDDE-3EB62D55385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20" name="Text Box 15">
          <a:extLst>
            <a:ext uri="{FF2B5EF4-FFF2-40B4-BE49-F238E27FC236}">
              <a16:creationId xmlns:a16="http://schemas.microsoft.com/office/drawing/2014/main" id="{A11332F5-2287-4623-AAB4-F39B0D795431}"/>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21" name="Text Box 16">
          <a:extLst>
            <a:ext uri="{FF2B5EF4-FFF2-40B4-BE49-F238E27FC236}">
              <a16:creationId xmlns:a16="http://schemas.microsoft.com/office/drawing/2014/main" id="{FB355EF2-635E-456C-9728-408C346A54EE}"/>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22" name="Text Box 17">
          <a:extLst>
            <a:ext uri="{FF2B5EF4-FFF2-40B4-BE49-F238E27FC236}">
              <a16:creationId xmlns:a16="http://schemas.microsoft.com/office/drawing/2014/main" id="{36856983-C653-4828-998A-0DE6B1B6229F}"/>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23" name="Text Box 18">
          <a:extLst>
            <a:ext uri="{FF2B5EF4-FFF2-40B4-BE49-F238E27FC236}">
              <a16:creationId xmlns:a16="http://schemas.microsoft.com/office/drawing/2014/main" id="{ADB97BA1-E0EC-4045-B54B-3C7927DC8E1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24" name="Text Box 19">
          <a:extLst>
            <a:ext uri="{FF2B5EF4-FFF2-40B4-BE49-F238E27FC236}">
              <a16:creationId xmlns:a16="http://schemas.microsoft.com/office/drawing/2014/main" id="{DFB8E329-250D-4E17-8107-2C6A11644C71}"/>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25" name="Text Box 20">
          <a:extLst>
            <a:ext uri="{FF2B5EF4-FFF2-40B4-BE49-F238E27FC236}">
              <a16:creationId xmlns:a16="http://schemas.microsoft.com/office/drawing/2014/main" id="{3A16A6BE-9016-4B3C-BFD5-46765482AD1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26" name="Text Box 21">
          <a:extLst>
            <a:ext uri="{FF2B5EF4-FFF2-40B4-BE49-F238E27FC236}">
              <a16:creationId xmlns:a16="http://schemas.microsoft.com/office/drawing/2014/main" id="{0B30F788-5CBE-43C8-B6CF-917DB3CBC84F}"/>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27" name="Text Box 14">
          <a:extLst>
            <a:ext uri="{FF2B5EF4-FFF2-40B4-BE49-F238E27FC236}">
              <a16:creationId xmlns:a16="http://schemas.microsoft.com/office/drawing/2014/main" id="{18A85677-27A6-44C7-ABE7-96D9C0CC3E33}"/>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28" name="Text Box 15">
          <a:extLst>
            <a:ext uri="{FF2B5EF4-FFF2-40B4-BE49-F238E27FC236}">
              <a16:creationId xmlns:a16="http://schemas.microsoft.com/office/drawing/2014/main" id="{F8D65BB1-3839-4A1A-A67B-12B4816829D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29" name="Text Box 16">
          <a:extLst>
            <a:ext uri="{FF2B5EF4-FFF2-40B4-BE49-F238E27FC236}">
              <a16:creationId xmlns:a16="http://schemas.microsoft.com/office/drawing/2014/main" id="{81BEDD76-CB9A-41D7-80E7-8D69D788C23E}"/>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30" name="Text Box 17">
          <a:extLst>
            <a:ext uri="{FF2B5EF4-FFF2-40B4-BE49-F238E27FC236}">
              <a16:creationId xmlns:a16="http://schemas.microsoft.com/office/drawing/2014/main" id="{3476E0B4-1EAA-41CB-8DE4-197801B1144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31" name="Text Box 18">
          <a:extLst>
            <a:ext uri="{FF2B5EF4-FFF2-40B4-BE49-F238E27FC236}">
              <a16:creationId xmlns:a16="http://schemas.microsoft.com/office/drawing/2014/main" id="{320D24BE-C720-44FF-9D31-F4C81838CB63}"/>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32" name="Text Box 19">
          <a:extLst>
            <a:ext uri="{FF2B5EF4-FFF2-40B4-BE49-F238E27FC236}">
              <a16:creationId xmlns:a16="http://schemas.microsoft.com/office/drawing/2014/main" id="{27CB0ADD-1378-4F46-B25D-3CD23EB4137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33" name="Text Box 20">
          <a:extLst>
            <a:ext uri="{FF2B5EF4-FFF2-40B4-BE49-F238E27FC236}">
              <a16:creationId xmlns:a16="http://schemas.microsoft.com/office/drawing/2014/main" id="{6C809CEF-758C-4ABA-81AF-B5C6F7DD080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34" name="Text Box 21">
          <a:extLst>
            <a:ext uri="{FF2B5EF4-FFF2-40B4-BE49-F238E27FC236}">
              <a16:creationId xmlns:a16="http://schemas.microsoft.com/office/drawing/2014/main" id="{1216304C-7C51-4132-B4BD-D3526E6C3540}"/>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435" name="TextBox 3">
          <a:extLst>
            <a:ext uri="{FF2B5EF4-FFF2-40B4-BE49-F238E27FC236}">
              <a16:creationId xmlns:a16="http://schemas.microsoft.com/office/drawing/2014/main" id="{74EAB413-16AD-4632-98FE-4EC6F0A98D6B}"/>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436" name="TextBox 3">
          <a:extLst>
            <a:ext uri="{FF2B5EF4-FFF2-40B4-BE49-F238E27FC236}">
              <a16:creationId xmlns:a16="http://schemas.microsoft.com/office/drawing/2014/main" id="{B00D529A-186C-42F4-8396-EA362EB2671D}"/>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37" name="Text Box 22">
          <a:extLst>
            <a:ext uri="{FF2B5EF4-FFF2-40B4-BE49-F238E27FC236}">
              <a16:creationId xmlns:a16="http://schemas.microsoft.com/office/drawing/2014/main" id="{9818238E-24F2-4C77-AACA-4810AA942C7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38" name="Text Box 23">
          <a:extLst>
            <a:ext uri="{FF2B5EF4-FFF2-40B4-BE49-F238E27FC236}">
              <a16:creationId xmlns:a16="http://schemas.microsoft.com/office/drawing/2014/main" id="{970A0018-2EA4-4CEC-9499-C0AFB2223B0F}"/>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39" name="Text Box 24">
          <a:extLst>
            <a:ext uri="{FF2B5EF4-FFF2-40B4-BE49-F238E27FC236}">
              <a16:creationId xmlns:a16="http://schemas.microsoft.com/office/drawing/2014/main" id="{2F5E4BC7-6695-4EC6-8477-FFAF3DA11FD0}"/>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40" name="Text Box 25">
          <a:extLst>
            <a:ext uri="{FF2B5EF4-FFF2-40B4-BE49-F238E27FC236}">
              <a16:creationId xmlns:a16="http://schemas.microsoft.com/office/drawing/2014/main" id="{909D9B50-F99D-4BFC-9948-FCB126BF959E}"/>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41" name="Text Box 26">
          <a:extLst>
            <a:ext uri="{FF2B5EF4-FFF2-40B4-BE49-F238E27FC236}">
              <a16:creationId xmlns:a16="http://schemas.microsoft.com/office/drawing/2014/main" id="{AE9350C3-6005-4463-9052-5E5348A3894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42" name="Text Box 27">
          <a:extLst>
            <a:ext uri="{FF2B5EF4-FFF2-40B4-BE49-F238E27FC236}">
              <a16:creationId xmlns:a16="http://schemas.microsoft.com/office/drawing/2014/main" id="{027E003E-D640-4A07-8BD1-DFA8292D893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43" name="Text Box 28">
          <a:extLst>
            <a:ext uri="{FF2B5EF4-FFF2-40B4-BE49-F238E27FC236}">
              <a16:creationId xmlns:a16="http://schemas.microsoft.com/office/drawing/2014/main" id="{8E191211-6637-44BB-A83D-02FD69677DD1}"/>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44" name="Text Box 29">
          <a:extLst>
            <a:ext uri="{FF2B5EF4-FFF2-40B4-BE49-F238E27FC236}">
              <a16:creationId xmlns:a16="http://schemas.microsoft.com/office/drawing/2014/main" id="{117481D9-D4A3-409C-A6AA-B1FF433DA55E}"/>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45" name="Text Box 14">
          <a:extLst>
            <a:ext uri="{FF2B5EF4-FFF2-40B4-BE49-F238E27FC236}">
              <a16:creationId xmlns:a16="http://schemas.microsoft.com/office/drawing/2014/main" id="{87C78511-E748-4F81-BEFA-3FB8AB2A9BB1}"/>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46" name="Text Box 15">
          <a:extLst>
            <a:ext uri="{FF2B5EF4-FFF2-40B4-BE49-F238E27FC236}">
              <a16:creationId xmlns:a16="http://schemas.microsoft.com/office/drawing/2014/main" id="{D227CD7C-427D-40B2-9DE5-7ECC313A343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47" name="Text Box 16">
          <a:extLst>
            <a:ext uri="{FF2B5EF4-FFF2-40B4-BE49-F238E27FC236}">
              <a16:creationId xmlns:a16="http://schemas.microsoft.com/office/drawing/2014/main" id="{5A1DE45B-C37A-46FC-A14E-6B111755517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48" name="Text Box 17">
          <a:extLst>
            <a:ext uri="{FF2B5EF4-FFF2-40B4-BE49-F238E27FC236}">
              <a16:creationId xmlns:a16="http://schemas.microsoft.com/office/drawing/2014/main" id="{9C247466-7837-4E02-9E5B-5BC325CAE1D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49" name="Text Box 18">
          <a:extLst>
            <a:ext uri="{FF2B5EF4-FFF2-40B4-BE49-F238E27FC236}">
              <a16:creationId xmlns:a16="http://schemas.microsoft.com/office/drawing/2014/main" id="{4A66DA13-172A-4CFA-B6F4-9536E959BDF6}"/>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50" name="Text Box 19">
          <a:extLst>
            <a:ext uri="{FF2B5EF4-FFF2-40B4-BE49-F238E27FC236}">
              <a16:creationId xmlns:a16="http://schemas.microsoft.com/office/drawing/2014/main" id="{B6BB7523-1AD8-4D7A-A040-E2F2E625E57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51" name="Text Box 20">
          <a:extLst>
            <a:ext uri="{FF2B5EF4-FFF2-40B4-BE49-F238E27FC236}">
              <a16:creationId xmlns:a16="http://schemas.microsoft.com/office/drawing/2014/main" id="{A4261F8A-0BE3-45C0-873F-6D5D0888FCA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52" name="Text Box 21">
          <a:extLst>
            <a:ext uri="{FF2B5EF4-FFF2-40B4-BE49-F238E27FC236}">
              <a16:creationId xmlns:a16="http://schemas.microsoft.com/office/drawing/2014/main" id="{56D23ADD-3DAB-4695-8D85-DD960F23BB5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53" name="Text Box 14">
          <a:extLst>
            <a:ext uri="{FF2B5EF4-FFF2-40B4-BE49-F238E27FC236}">
              <a16:creationId xmlns:a16="http://schemas.microsoft.com/office/drawing/2014/main" id="{214A35F8-305C-455E-B698-E16FA36CE74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54" name="Text Box 15">
          <a:extLst>
            <a:ext uri="{FF2B5EF4-FFF2-40B4-BE49-F238E27FC236}">
              <a16:creationId xmlns:a16="http://schemas.microsoft.com/office/drawing/2014/main" id="{5199B94D-68CE-47AC-9BFB-2C1057DFDA66}"/>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55" name="Text Box 16">
          <a:extLst>
            <a:ext uri="{FF2B5EF4-FFF2-40B4-BE49-F238E27FC236}">
              <a16:creationId xmlns:a16="http://schemas.microsoft.com/office/drawing/2014/main" id="{BF983422-5495-4CA0-B335-B5B38D5A2A6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56" name="Text Box 17">
          <a:extLst>
            <a:ext uri="{FF2B5EF4-FFF2-40B4-BE49-F238E27FC236}">
              <a16:creationId xmlns:a16="http://schemas.microsoft.com/office/drawing/2014/main" id="{A0CA56A7-7485-491E-AA87-56C8809B42C3}"/>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57" name="Text Box 18">
          <a:extLst>
            <a:ext uri="{FF2B5EF4-FFF2-40B4-BE49-F238E27FC236}">
              <a16:creationId xmlns:a16="http://schemas.microsoft.com/office/drawing/2014/main" id="{596A9227-0CA4-4B49-A4C8-B33DB14A515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58" name="Text Box 19">
          <a:extLst>
            <a:ext uri="{FF2B5EF4-FFF2-40B4-BE49-F238E27FC236}">
              <a16:creationId xmlns:a16="http://schemas.microsoft.com/office/drawing/2014/main" id="{427F63DA-D143-419B-B244-5135CC25DBC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59" name="Text Box 20">
          <a:extLst>
            <a:ext uri="{FF2B5EF4-FFF2-40B4-BE49-F238E27FC236}">
              <a16:creationId xmlns:a16="http://schemas.microsoft.com/office/drawing/2014/main" id="{B7B94861-5B53-4D93-B254-01E06300168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60" name="Text Box 21">
          <a:extLst>
            <a:ext uri="{FF2B5EF4-FFF2-40B4-BE49-F238E27FC236}">
              <a16:creationId xmlns:a16="http://schemas.microsoft.com/office/drawing/2014/main" id="{0BFB18C3-2309-4696-98DF-539BA55B5B8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61" name="Text Box 22">
          <a:extLst>
            <a:ext uri="{FF2B5EF4-FFF2-40B4-BE49-F238E27FC236}">
              <a16:creationId xmlns:a16="http://schemas.microsoft.com/office/drawing/2014/main" id="{AB7F8228-ED46-400C-BE72-C7631942D753}"/>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62" name="Text Box 23">
          <a:extLst>
            <a:ext uri="{FF2B5EF4-FFF2-40B4-BE49-F238E27FC236}">
              <a16:creationId xmlns:a16="http://schemas.microsoft.com/office/drawing/2014/main" id="{83AB5544-4A3C-4880-8FEE-C0AAF00DE69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63" name="Text Box 24">
          <a:extLst>
            <a:ext uri="{FF2B5EF4-FFF2-40B4-BE49-F238E27FC236}">
              <a16:creationId xmlns:a16="http://schemas.microsoft.com/office/drawing/2014/main" id="{196D8A0A-600C-4236-A310-657157851B9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64" name="Text Box 25">
          <a:extLst>
            <a:ext uri="{FF2B5EF4-FFF2-40B4-BE49-F238E27FC236}">
              <a16:creationId xmlns:a16="http://schemas.microsoft.com/office/drawing/2014/main" id="{8E1A33FF-1A3D-4DE5-B986-3F34C17BB2A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65" name="Text Box 26">
          <a:extLst>
            <a:ext uri="{FF2B5EF4-FFF2-40B4-BE49-F238E27FC236}">
              <a16:creationId xmlns:a16="http://schemas.microsoft.com/office/drawing/2014/main" id="{A706DEC8-CA7D-42BF-9CCD-239EE81348DF}"/>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66" name="Text Box 27">
          <a:extLst>
            <a:ext uri="{FF2B5EF4-FFF2-40B4-BE49-F238E27FC236}">
              <a16:creationId xmlns:a16="http://schemas.microsoft.com/office/drawing/2014/main" id="{9B55F6F6-C23D-4B1F-B05A-6B8BDA0E304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67" name="Text Box 28">
          <a:extLst>
            <a:ext uri="{FF2B5EF4-FFF2-40B4-BE49-F238E27FC236}">
              <a16:creationId xmlns:a16="http://schemas.microsoft.com/office/drawing/2014/main" id="{BB5FDB32-F156-4E88-AD27-E5D72540BEB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68" name="Text Box 29">
          <a:extLst>
            <a:ext uri="{FF2B5EF4-FFF2-40B4-BE49-F238E27FC236}">
              <a16:creationId xmlns:a16="http://schemas.microsoft.com/office/drawing/2014/main" id="{0D5BD58A-D064-40F8-A4F3-B71020B5063E}"/>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69" name="Text Box 14">
          <a:extLst>
            <a:ext uri="{FF2B5EF4-FFF2-40B4-BE49-F238E27FC236}">
              <a16:creationId xmlns:a16="http://schemas.microsoft.com/office/drawing/2014/main" id="{589AF8B5-C8BD-42D8-BE3C-AA82870E7D0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70" name="Text Box 15">
          <a:extLst>
            <a:ext uri="{FF2B5EF4-FFF2-40B4-BE49-F238E27FC236}">
              <a16:creationId xmlns:a16="http://schemas.microsoft.com/office/drawing/2014/main" id="{D15BFBE9-C010-4917-A7B3-3EA8CF6AC132}"/>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71" name="Text Box 16">
          <a:extLst>
            <a:ext uri="{FF2B5EF4-FFF2-40B4-BE49-F238E27FC236}">
              <a16:creationId xmlns:a16="http://schemas.microsoft.com/office/drawing/2014/main" id="{08C2244C-D848-403F-B96E-B58F4D130D5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72" name="Text Box 17">
          <a:extLst>
            <a:ext uri="{FF2B5EF4-FFF2-40B4-BE49-F238E27FC236}">
              <a16:creationId xmlns:a16="http://schemas.microsoft.com/office/drawing/2014/main" id="{5085F5AC-569A-43CA-A69A-B16BC044535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73" name="Text Box 18">
          <a:extLst>
            <a:ext uri="{FF2B5EF4-FFF2-40B4-BE49-F238E27FC236}">
              <a16:creationId xmlns:a16="http://schemas.microsoft.com/office/drawing/2014/main" id="{7D7714AF-729A-4DF9-91A7-58BEE95EA58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74" name="Text Box 19">
          <a:extLst>
            <a:ext uri="{FF2B5EF4-FFF2-40B4-BE49-F238E27FC236}">
              <a16:creationId xmlns:a16="http://schemas.microsoft.com/office/drawing/2014/main" id="{BDD4D605-50B2-4AB2-8311-27D3170D6571}"/>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75" name="Text Box 20">
          <a:extLst>
            <a:ext uri="{FF2B5EF4-FFF2-40B4-BE49-F238E27FC236}">
              <a16:creationId xmlns:a16="http://schemas.microsoft.com/office/drawing/2014/main" id="{7DE01F78-9855-4227-BA15-13668EC1BC28}"/>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76" name="Text Box 21">
          <a:extLst>
            <a:ext uri="{FF2B5EF4-FFF2-40B4-BE49-F238E27FC236}">
              <a16:creationId xmlns:a16="http://schemas.microsoft.com/office/drawing/2014/main" id="{D883BFF1-F35D-44FA-AD83-2F00222F5BC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77" name="Text Box 14">
          <a:extLst>
            <a:ext uri="{FF2B5EF4-FFF2-40B4-BE49-F238E27FC236}">
              <a16:creationId xmlns:a16="http://schemas.microsoft.com/office/drawing/2014/main" id="{01A9F1CF-C5F6-49BF-9A49-FD18D199D37E}"/>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78" name="Text Box 15">
          <a:extLst>
            <a:ext uri="{FF2B5EF4-FFF2-40B4-BE49-F238E27FC236}">
              <a16:creationId xmlns:a16="http://schemas.microsoft.com/office/drawing/2014/main" id="{F5DFED90-BF54-4F92-96CB-A9CA2D71F14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79" name="Text Box 16">
          <a:extLst>
            <a:ext uri="{FF2B5EF4-FFF2-40B4-BE49-F238E27FC236}">
              <a16:creationId xmlns:a16="http://schemas.microsoft.com/office/drawing/2014/main" id="{EC5F716C-69F5-438B-BBB8-D1D6C3CD0ECF}"/>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80" name="Text Box 17">
          <a:extLst>
            <a:ext uri="{FF2B5EF4-FFF2-40B4-BE49-F238E27FC236}">
              <a16:creationId xmlns:a16="http://schemas.microsoft.com/office/drawing/2014/main" id="{BB132B9B-CC07-4D28-A8FB-331CED3A609F}"/>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81" name="Text Box 18">
          <a:extLst>
            <a:ext uri="{FF2B5EF4-FFF2-40B4-BE49-F238E27FC236}">
              <a16:creationId xmlns:a16="http://schemas.microsoft.com/office/drawing/2014/main" id="{A033CDE7-F525-453A-BD52-B7BB859D83A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82" name="Text Box 19">
          <a:extLst>
            <a:ext uri="{FF2B5EF4-FFF2-40B4-BE49-F238E27FC236}">
              <a16:creationId xmlns:a16="http://schemas.microsoft.com/office/drawing/2014/main" id="{B5610E20-4218-41D8-8BA2-049936B0AD2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83" name="Text Box 20">
          <a:extLst>
            <a:ext uri="{FF2B5EF4-FFF2-40B4-BE49-F238E27FC236}">
              <a16:creationId xmlns:a16="http://schemas.microsoft.com/office/drawing/2014/main" id="{19F33DAC-FAA1-47BD-AFB4-65676240E9F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84" name="Text Box 21">
          <a:extLst>
            <a:ext uri="{FF2B5EF4-FFF2-40B4-BE49-F238E27FC236}">
              <a16:creationId xmlns:a16="http://schemas.microsoft.com/office/drawing/2014/main" id="{FD216E8F-C09B-4665-A98A-C329BFF48BBD}"/>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85" name="Text Box 22">
          <a:extLst>
            <a:ext uri="{FF2B5EF4-FFF2-40B4-BE49-F238E27FC236}">
              <a16:creationId xmlns:a16="http://schemas.microsoft.com/office/drawing/2014/main" id="{EC0F4538-F81F-4F2C-8E2C-C9F887E98A7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86" name="Text Box 23">
          <a:extLst>
            <a:ext uri="{FF2B5EF4-FFF2-40B4-BE49-F238E27FC236}">
              <a16:creationId xmlns:a16="http://schemas.microsoft.com/office/drawing/2014/main" id="{489C9DDD-D84A-4969-81C2-7A0E0D528631}"/>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87" name="Text Box 24">
          <a:extLst>
            <a:ext uri="{FF2B5EF4-FFF2-40B4-BE49-F238E27FC236}">
              <a16:creationId xmlns:a16="http://schemas.microsoft.com/office/drawing/2014/main" id="{A8003299-29EC-45D6-9932-D74E60CE3BE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88" name="Text Box 25">
          <a:extLst>
            <a:ext uri="{FF2B5EF4-FFF2-40B4-BE49-F238E27FC236}">
              <a16:creationId xmlns:a16="http://schemas.microsoft.com/office/drawing/2014/main" id="{1ACB946F-2FD8-47B7-884A-118BE4DE93D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89" name="Text Box 26">
          <a:extLst>
            <a:ext uri="{FF2B5EF4-FFF2-40B4-BE49-F238E27FC236}">
              <a16:creationId xmlns:a16="http://schemas.microsoft.com/office/drawing/2014/main" id="{66B3B4FE-3727-4479-BFB9-B8B37BBD8CF1}"/>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90" name="Text Box 27">
          <a:extLst>
            <a:ext uri="{FF2B5EF4-FFF2-40B4-BE49-F238E27FC236}">
              <a16:creationId xmlns:a16="http://schemas.microsoft.com/office/drawing/2014/main" id="{4FC34E64-59B4-49CD-9FDB-EE7228246FD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91" name="Text Box 28">
          <a:extLst>
            <a:ext uri="{FF2B5EF4-FFF2-40B4-BE49-F238E27FC236}">
              <a16:creationId xmlns:a16="http://schemas.microsoft.com/office/drawing/2014/main" id="{F5FF4B9F-C4E2-42AF-A3D4-4667EA279D6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92" name="Text Box 29">
          <a:extLst>
            <a:ext uri="{FF2B5EF4-FFF2-40B4-BE49-F238E27FC236}">
              <a16:creationId xmlns:a16="http://schemas.microsoft.com/office/drawing/2014/main" id="{0B674322-C998-48AC-9E7D-B51A7B76E14F}"/>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93" name="Text Box 14">
          <a:extLst>
            <a:ext uri="{FF2B5EF4-FFF2-40B4-BE49-F238E27FC236}">
              <a16:creationId xmlns:a16="http://schemas.microsoft.com/office/drawing/2014/main" id="{2F5DAB2D-27DD-4ADD-9901-DA20CD91F531}"/>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94" name="Text Box 15">
          <a:extLst>
            <a:ext uri="{FF2B5EF4-FFF2-40B4-BE49-F238E27FC236}">
              <a16:creationId xmlns:a16="http://schemas.microsoft.com/office/drawing/2014/main" id="{5AB53AF6-4F8E-445B-91A2-38F8FEB508E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95" name="Text Box 16">
          <a:extLst>
            <a:ext uri="{FF2B5EF4-FFF2-40B4-BE49-F238E27FC236}">
              <a16:creationId xmlns:a16="http://schemas.microsoft.com/office/drawing/2014/main" id="{BF59DAAE-1C12-4A8E-A0A7-6865E0E03C80}"/>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96" name="Text Box 17">
          <a:extLst>
            <a:ext uri="{FF2B5EF4-FFF2-40B4-BE49-F238E27FC236}">
              <a16:creationId xmlns:a16="http://schemas.microsoft.com/office/drawing/2014/main" id="{BD2811A0-D4AF-45E6-B707-4DF5ACB7BAE6}"/>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97" name="Text Box 18">
          <a:extLst>
            <a:ext uri="{FF2B5EF4-FFF2-40B4-BE49-F238E27FC236}">
              <a16:creationId xmlns:a16="http://schemas.microsoft.com/office/drawing/2014/main" id="{EA1E0276-E238-42AC-9099-1FFCDB497EE9}"/>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98" name="Text Box 19">
          <a:extLst>
            <a:ext uri="{FF2B5EF4-FFF2-40B4-BE49-F238E27FC236}">
              <a16:creationId xmlns:a16="http://schemas.microsoft.com/office/drawing/2014/main" id="{1F88FF2D-DCCB-4BF7-AD66-785D95E45304}"/>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499" name="Text Box 20">
          <a:extLst>
            <a:ext uri="{FF2B5EF4-FFF2-40B4-BE49-F238E27FC236}">
              <a16:creationId xmlns:a16="http://schemas.microsoft.com/office/drawing/2014/main" id="{51AA5EBA-3FB2-452D-8842-214552359A53}"/>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500" name="Text Box 21">
          <a:extLst>
            <a:ext uri="{FF2B5EF4-FFF2-40B4-BE49-F238E27FC236}">
              <a16:creationId xmlns:a16="http://schemas.microsoft.com/office/drawing/2014/main" id="{790C9F02-5640-4EB5-98CB-0474089B6D9C}"/>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501" name="Text Box 14">
          <a:extLst>
            <a:ext uri="{FF2B5EF4-FFF2-40B4-BE49-F238E27FC236}">
              <a16:creationId xmlns:a16="http://schemas.microsoft.com/office/drawing/2014/main" id="{21B7E6F1-93EF-482C-817E-FF7CC1C1E713}"/>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502" name="Text Box 15">
          <a:extLst>
            <a:ext uri="{FF2B5EF4-FFF2-40B4-BE49-F238E27FC236}">
              <a16:creationId xmlns:a16="http://schemas.microsoft.com/office/drawing/2014/main" id="{BA26096B-5C74-4A7F-B59B-80E201BA67C7}"/>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503" name="Text Box 16">
          <a:extLst>
            <a:ext uri="{FF2B5EF4-FFF2-40B4-BE49-F238E27FC236}">
              <a16:creationId xmlns:a16="http://schemas.microsoft.com/office/drawing/2014/main" id="{B16AFBD6-6998-4ED4-ACF5-4E38BE98F74E}"/>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504" name="Text Box 17">
          <a:extLst>
            <a:ext uri="{FF2B5EF4-FFF2-40B4-BE49-F238E27FC236}">
              <a16:creationId xmlns:a16="http://schemas.microsoft.com/office/drawing/2014/main" id="{84763705-BB21-4035-B3C0-93B0B9C0C5AB}"/>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505" name="Text Box 18">
          <a:extLst>
            <a:ext uri="{FF2B5EF4-FFF2-40B4-BE49-F238E27FC236}">
              <a16:creationId xmlns:a16="http://schemas.microsoft.com/office/drawing/2014/main" id="{BA5D768C-173D-43E4-831D-3DE664A9705A}"/>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316258"/>
    <xdr:sp macro="" textlink="">
      <xdr:nvSpPr>
        <xdr:cNvPr id="4506" name="Text Box 19">
          <a:extLst>
            <a:ext uri="{FF2B5EF4-FFF2-40B4-BE49-F238E27FC236}">
              <a16:creationId xmlns:a16="http://schemas.microsoft.com/office/drawing/2014/main" id="{238403DF-D6E8-439C-8A5E-1BBD97322B75}"/>
            </a:ext>
          </a:extLst>
        </xdr:cNvPr>
        <xdr:cNvSpPr txBox="1">
          <a:spLocks noChangeArrowheads="1"/>
        </xdr:cNvSpPr>
      </xdr:nvSpPr>
      <xdr:spPr bwMode="auto">
        <a:xfrm>
          <a:off x="1496667" y="55079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9908"/>
    <xdr:sp macro="" textlink="">
      <xdr:nvSpPr>
        <xdr:cNvPr id="4507" name="TextBox 3">
          <a:extLst>
            <a:ext uri="{FF2B5EF4-FFF2-40B4-BE49-F238E27FC236}">
              <a16:creationId xmlns:a16="http://schemas.microsoft.com/office/drawing/2014/main" id="{E2A906B4-747F-416F-8B2D-C689F597F37F}"/>
            </a:ext>
          </a:extLst>
        </xdr:cNvPr>
        <xdr:cNvSpPr txBox="1">
          <a:spLocks noChangeArrowheads="1"/>
        </xdr:cNvSpPr>
      </xdr:nvSpPr>
      <xdr:spPr bwMode="auto">
        <a:xfrm>
          <a:off x="2439642" y="5507935"/>
          <a:ext cx="0" cy="30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9433"/>
    <xdr:sp macro="" textlink="">
      <xdr:nvSpPr>
        <xdr:cNvPr id="4508" name="TextBox 3">
          <a:extLst>
            <a:ext uri="{FF2B5EF4-FFF2-40B4-BE49-F238E27FC236}">
              <a16:creationId xmlns:a16="http://schemas.microsoft.com/office/drawing/2014/main" id="{C3D95DC0-7F39-4567-89B7-8B27739E5EBE}"/>
            </a:ext>
          </a:extLst>
        </xdr:cNvPr>
        <xdr:cNvSpPr txBox="1">
          <a:spLocks noChangeArrowheads="1"/>
        </xdr:cNvSpPr>
      </xdr:nvSpPr>
      <xdr:spPr bwMode="auto">
        <a:xfrm>
          <a:off x="2439642" y="55079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9908"/>
    <xdr:sp macro="" textlink="">
      <xdr:nvSpPr>
        <xdr:cNvPr id="4509" name="TextBox 3">
          <a:extLst>
            <a:ext uri="{FF2B5EF4-FFF2-40B4-BE49-F238E27FC236}">
              <a16:creationId xmlns:a16="http://schemas.microsoft.com/office/drawing/2014/main" id="{8F65A72C-6953-4FF5-BA6D-EAF7AA02486C}"/>
            </a:ext>
          </a:extLst>
        </xdr:cNvPr>
        <xdr:cNvSpPr txBox="1">
          <a:spLocks noChangeArrowheads="1"/>
        </xdr:cNvSpPr>
      </xdr:nvSpPr>
      <xdr:spPr bwMode="auto">
        <a:xfrm>
          <a:off x="2439642" y="5507935"/>
          <a:ext cx="0" cy="30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9433"/>
    <xdr:sp macro="" textlink="">
      <xdr:nvSpPr>
        <xdr:cNvPr id="4510" name="TextBox 3">
          <a:extLst>
            <a:ext uri="{FF2B5EF4-FFF2-40B4-BE49-F238E27FC236}">
              <a16:creationId xmlns:a16="http://schemas.microsoft.com/office/drawing/2014/main" id="{031EEADD-9F96-4357-9113-D325374CF7A2}"/>
            </a:ext>
          </a:extLst>
        </xdr:cNvPr>
        <xdr:cNvSpPr txBox="1">
          <a:spLocks noChangeArrowheads="1"/>
        </xdr:cNvSpPr>
      </xdr:nvSpPr>
      <xdr:spPr bwMode="auto">
        <a:xfrm>
          <a:off x="2439642" y="55079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0436"/>
    <xdr:sp macro="" textlink="">
      <xdr:nvSpPr>
        <xdr:cNvPr id="4511" name="TextBox 3">
          <a:extLst>
            <a:ext uri="{FF2B5EF4-FFF2-40B4-BE49-F238E27FC236}">
              <a16:creationId xmlns:a16="http://schemas.microsoft.com/office/drawing/2014/main" id="{1E551F46-6438-40FD-90B8-DCAB8CEAD2BD}"/>
            </a:ext>
          </a:extLst>
        </xdr:cNvPr>
        <xdr:cNvSpPr txBox="1">
          <a:spLocks noChangeArrowheads="1"/>
        </xdr:cNvSpPr>
      </xdr:nvSpPr>
      <xdr:spPr bwMode="auto">
        <a:xfrm>
          <a:off x="2439642" y="550793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8483"/>
    <xdr:sp macro="" textlink="">
      <xdr:nvSpPr>
        <xdr:cNvPr id="4512" name="TextBox 3">
          <a:extLst>
            <a:ext uri="{FF2B5EF4-FFF2-40B4-BE49-F238E27FC236}">
              <a16:creationId xmlns:a16="http://schemas.microsoft.com/office/drawing/2014/main" id="{D1061B6F-5BD4-4349-8CFE-1133755684D4}"/>
            </a:ext>
          </a:extLst>
        </xdr:cNvPr>
        <xdr:cNvSpPr txBox="1">
          <a:spLocks noChangeArrowheads="1"/>
        </xdr:cNvSpPr>
      </xdr:nvSpPr>
      <xdr:spPr bwMode="auto">
        <a:xfrm>
          <a:off x="2439642" y="55079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9433"/>
    <xdr:sp macro="" textlink="">
      <xdr:nvSpPr>
        <xdr:cNvPr id="4513" name="TextBox 3">
          <a:extLst>
            <a:ext uri="{FF2B5EF4-FFF2-40B4-BE49-F238E27FC236}">
              <a16:creationId xmlns:a16="http://schemas.microsoft.com/office/drawing/2014/main" id="{CD7F70F8-FE08-40DC-9B07-490A561E23DB}"/>
            </a:ext>
          </a:extLst>
        </xdr:cNvPr>
        <xdr:cNvSpPr txBox="1">
          <a:spLocks noChangeArrowheads="1"/>
        </xdr:cNvSpPr>
      </xdr:nvSpPr>
      <xdr:spPr bwMode="auto">
        <a:xfrm>
          <a:off x="2439642" y="55079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14" name="TextBox 3">
          <a:extLst>
            <a:ext uri="{FF2B5EF4-FFF2-40B4-BE49-F238E27FC236}">
              <a16:creationId xmlns:a16="http://schemas.microsoft.com/office/drawing/2014/main" id="{3D2B7030-3463-40AF-A751-CF1966441E5C}"/>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9433"/>
    <xdr:sp macro="" textlink="">
      <xdr:nvSpPr>
        <xdr:cNvPr id="4515" name="TextBox 3">
          <a:extLst>
            <a:ext uri="{FF2B5EF4-FFF2-40B4-BE49-F238E27FC236}">
              <a16:creationId xmlns:a16="http://schemas.microsoft.com/office/drawing/2014/main" id="{BF647595-1DB7-4F29-A8F3-B1F322874F58}"/>
            </a:ext>
          </a:extLst>
        </xdr:cNvPr>
        <xdr:cNvSpPr txBox="1">
          <a:spLocks noChangeArrowheads="1"/>
        </xdr:cNvSpPr>
      </xdr:nvSpPr>
      <xdr:spPr bwMode="auto">
        <a:xfrm>
          <a:off x="2439642" y="55079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16" name="TextBox 3">
          <a:extLst>
            <a:ext uri="{FF2B5EF4-FFF2-40B4-BE49-F238E27FC236}">
              <a16:creationId xmlns:a16="http://schemas.microsoft.com/office/drawing/2014/main" id="{5FFED50E-0F16-4D63-8DFE-1A7160E2DE5D}"/>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28958"/>
    <xdr:sp macro="" textlink="">
      <xdr:nvSpPr>
        <xdr:cNvPr id="4517" name="TextBox 3">
          <a:extLst>
            <a:ext uri="{FF2B5EF4-FFF2-40B4-BE49-F238E27FC236}">
              <a16:creationId xmlns:a16="http://schemas.microsoft.com/office/drawing/2014/main" id="{2E830CC6-7858-4A52-B7C8-700AFBC8406D}"/>
            </a:ext>
          </a:extLst>
        </xdr:cNvPr>
        <xdr:cNvSpPr txBox="1">
          <a:spLocks noChangeArrowheads="1"/>
        </xdr:cNvSpPr>
      </xdr:nvSpPr>
      <xdr:spPr bwMode="auto">
        <a:xfrm>
          <a:off x="2439642" y="550793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518" name="TextBox 3">
          <a:extLst>
            <a:ext uri="{FF2B5EF4-FFF2-40B4-BE49-F238E27FC236}">
              <a16:creationId xmlns:a16="http://schemas.microsoft.com/office/drawing/2014/main" id="{EDD445F3-93BC-4D1A-B37E-6C7C7934A332}"/>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28958"/>
    <xdr:sp macro="" textlink="">
      <xdr:nvSpPr>
        <xdr:cNvPr id="4519" name="TextBox 3">
          <a:extLst>
            <a:ext uri="{FF2B5EF4-FFF2-40B4-BE49-F238E27FC236}">
              <a16:creationId xmlns:a16="http://schemas.microsoft.com/office/drawing/2014/main" id="{C18FC09D-9FB8-4C05-9E47-67055F9E342A}"/>
            </a:ext>
          </a:extLst>
        </xdr:cNvPr>
        <xdr:cNvSpPr txBox="1">
          <a:spLocks noChangeArrowheads="1"/>
        </xdr:cNvSpPr>
      </xdr:nvSpPr>
      <xdr:spPr bwMode="auto">
        <a:xfrm>
          <a:off x="2439642" y="550793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8483"/>
    <xdr:sp macro="" textlink="">
      <xdr:nvSpPr>
        <xdr:cNvPr id="4520" name="TextBox 3">
          <a:extLst>
            <a:ext uri="{FF2B5EF4-FFF2-40B4-BE49-F238E27FC236}">
              <a16:creationId xmlns:a16="http://schemas.microsoft.com/office/drawing/2014/main" id="{C27B3184-A62D-4FA6-B7C9-6BE260B33B79}"/>
            </a:ext>
          </a:extLst>
        </xdr:cNvPr>
        <xdr:cNvSpPr txBox="1">
          <a:spLocks noChangeArrowheads="1"/>
        </xdr:cNvSpPr>
      </xdr:nvSpPr>
      <xdr:spPr bwMode="auto">
        <a:xfrm>
          <a:off x="2439642" y="55079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28958"/>
    <xdr:sp macro="" textlink="">
      <xdr:nvSpPr>
        <xdr:cNvPr id="4521" name="TextBox 3">
          <a:extLst>
            <a:ext uri="{FF2B5EF4-FFF2-40B4-BE49-F238E27FC236}">
              <a16:creationId xmlns:a16="http://schemas.microsoft.com/office/drawing/2014/main" id="{99D88747-5D82-46BE-B778-45FD29078832}"/>
            </a:ext>
          </a:extLst>
        </xdr:cNvPr>
        <xdr:cNvSpPr txBox="1">
          <a:spLocks noChangeArrowheads="1"/>
        </xdr:cNvSpPr>
      </xdr:nvSpPr>
      <xdr:spPr bwMode="auto">
        <a:xfrm>
          <a:off x="2439642" y="550793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8483"/>
    <xdr:sp macro="" textlink="">
      <xdr:nvSpPr>
        <xdr:cNvPr id="4522" name="TextBox 3">
          <a:extLst>
            <a:ext uri="{FF2B5EF4-FFF2-40B4-BE49-F238E27FC236}">
              <a16:creationId xmlns:a16="http://schemas.microsoft.com/office/drawing/2014/main" id="{FEAFAAF8-33CD-4402-BCFA-C20868AB039F}"/>
            </a:ext>
          </a:extLst>
        </xdr:cNvPr>
        <xdr:cNvSpPr txBox="1">
          <a:spLocks noChangeArrowheads="1"/>
        </xdr:cNvSpPr>
      </xdr:nvSpPr>
      <xdr:spPr bwMode="auto">
        <a:xfrm>
          <a:off x="2439642" y="55079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23" name="TextBox 3">
          <a:extLst>
            <a:ext uri="{FF2B5EF4-FFF2-40B4-BE49-F238E27FC236}">
              <a16:creationId xmlns:a16="http://schemas.microsoft.com/office/drawing/2014/main" id="{AECCF647-6852-497A-8BC7-AC264D1AF356}"/>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0436"/>
    <xdr:sp macro="" textlink="">
      <xdr:nvSpPr>
        <xdr:cNvPr id="4524" name="TextBox 3">
          <a:extLst>
            <a:ext uri="{FF2B5EF4-FFF2-40B4-BE49-F238E27FC236}">
              <a16:creationId xmlns:a16="http://schemas.microsoft.com/office/drawing/2014/main" id="{047763E7-9DE0-4DD7-AB25-85CA45290CF6}"/>
            </a:ext>
          </a:extLst>
        </xdr:cNvPr>
        <xdr:cNvSpPr txBox="1">
          <a:spLocks noChangeArrowheads="1"/>
        </xdr:cNvSpPr>
      </xdr:nvSpPr>
      <xdr:spPr bwMode="auto">
        <a:xfrm>
          <a:off x="2439642" y="550793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8483"/>
    <xdr:sp macro="" textlink="">
      <xdr:nvSpPr>
        <xdr:cNvPr id="4525" name="TextBox 3">
          <a:extLst>
            <a:ext uri="{FF2B5EF4-FFF2-40B4-BE49-F238E27FC236}">
              <a16:creationId xmlns:a16="http://schemas.microsoft.com/office/drawing/2014/main" id="{B81B290A-E2F6-4F55-ABFE-3B5947983D36}"/>
            </a:ext>
          </a:extLst>
        </xdr:cNvPr>
        <xdr:cNvSpPr txBox="1">
          <a:spLocks noChangeArrowheads="1"/>
        </xdr:cNvSpPr>
      </xdr:nvSpPr>
      <xdr:spPr bwMode="auto">
        <a:xfrm>
          <a:off x="2439642" y="55079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26" name="TextBox 3">
          <a:extLst>
            <a:ext uri="{FF2B5EF4-FFF2-40B4-BE49-F238E27FC236}">
              <a16:creationId xmlns:a16="http://schemas.microsoft.com/office/drawing/2014/main" id="{92DFE4F4-6BC6-40F2-9A91-268B0397B900}"/>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8483"/>
    <xdr:sp macro="" textlink="">
      <xdr:nvSpPr>
        <xdr:cNvPr id="4527" name="TextBox 3">
          <a:extLst>
            <a:ext uri="{FF2B5EF4-FFF2-40B4-BE49-F238E27FC236}">
              <a16:creationId xmlns:a16="http://schemas.microsoft.com/office/drawing/2014/main" id="{8CB00A16-E31D-496B-9289-430860ABA464}"/>
            </a:ext>
          </a:extLst>
        </xdr:cNvPr>
        <xdr:cNvSpPr txBox="1">
          <a:spLocks noChangeArrowheads="1"/>
        </xdr:cNvSpPr>
      </xdr:nvSpPr>
      <xdr:spPr bwMode="auto">
        <a:xfrm>
          <a:off x="2439642" y="55079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28" name="TextBox 3">
          <a:extLst>
            <a:ext uri="{FF2B5EF4-FFF2-40B4-BE49-F238E27FC236}">
              <a16:creationId xmlns:a16="http://schemas.microsoft.com/office/drawing/2014/main" id="{B9866885-7DF9-4B0C-8368-BCFD3A4F86D8}"/>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7736"/>
    <xdr:sp macro="" textlink="">
      <xdr:nvSpPr>
        <xdr:cNvPr id="4529" name="TextBox 3">
          <a:extLst>
            <a:ext uri="{FF2B5EF4-FFF2-40B4-BE49-F238E27FC236}">
              <a16:creationId xmlns:a16="http://schemas.microsoft.com/office/drawing/2014/main" id="{9C4B886D-F16F-4B43-85D1-5C00833DAF61}"/>
            </a:ext>
          </a:extLst>
        </xdr:cNvPr>
        <xdr:cNvSpPr txBox="1">
          <a:spLocks noChangeArrowheads="1"/>
        </xdr:cNvSpPr>
      </xdr:nvSpPr>
      <xdr:spPr bwMode="auto">
        <a:xfrm>
          <a:off x="2439642" y="550793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530" name="TextBox 3">
          <a:extLst>
            <a:ext uri="{FF2B5EF4-FFF2-40B4-BE49-F238E27FC236}">
              <a16:creationId xmlns:a16="http://schemas.microsoft.com/office/drawing/2014/main" id="{756E3E92-B4E4-4937-8CBC-A7F7AC0F930B}"/>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531" name="TextBox 3">
          <a:extLst>
            <a:ext uri="{FF2B5EF4-FFF2-40B4-BE49-F238E27FC236}">
              <a16:creationId xmlns:a16="http://schemas.microsoft.com/office/drawing/2014/main" id="{36DCAAEE-2312-4607-8484-9B3DFB91D485}"/>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32" name="TextBox 3">
          <a:extLst>
            <a:ext uri="{FF2B5EF4-FFF2-40B4-BE49-F238E27FC236}">
              <a16:creationId xmlns:a16="http://schemas.microsoft.com/office/drawing/2014/main" id="{69296993-00D0-4DA1-9E73-6204B174466D}"/>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533" name="TextBox 3">
          <a:extLst>
            <a:ext uri="{FF2B5EF4-FFF2-40B4-BE49-F238E27FC236}">
              <a16:creationId xmlns:a16="http://schemas.microsoft.com/office/drawing/2014/main" id="{455DB273-C5A2-4F35-8E1B-BB07DF818DF1}"/>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34" name="TextBox 3">
          <a:extLst>
            <a:ext uri="{FF2B5EF4-FFF2-40B4-BE49-F238E27FC236}">
              <a16:creationId xmlns:a16="http://schemas.microsoft.com/office/drawing/2014/main" id="{FBE84C7A-1956-4719-AC34-E48A93B62933}"/>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0383"/>
    <xdr:sp macro="" textlink="">
      <xdr:nvSpPr>
        <xdr:cNvPr id="4535" name="TextBox 3">
          <a:extLst>
            <a:ext uri="{FF2B5EF4-FFF2-40B4-BE49-F238E27FC236}">
              <a16:creationId xmlns:a16="http://schemas.microsoft.com/office/drawing/2014/main" id="{D122B42C-1FD5-453E-8D77-EC8836B962B9}"/>
            </a:ext>
          </a:extLst>
        </xdr:cNvPr>
        <xdr:cNvSpPr txBox="1">
          <a:spLocks noChangeArrowheads="1"/>
        </xdr:cNvSpPr>
      </xdr:nvSpPr>
      <xdr:spPr bwMode="auto">
        <a:xfrm>
          <a:off x="2439642" y="5507935"/>
          <a:ext cx="0" cy="300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36" name="TextBox 3">
          <a:extLst>
            <a:ext uri="{FF2B5EF4-FFF2-40B4-BE49-F238E27FC236}">
              <a16:creationId xmlns:a16="http://schemas.microsoft.com/office/drawing/2014/main" id="{4EBFC510-AFF1-4893-BE19-1E9A32C8D3E1}"/>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0436"/>
    <xdr:sp macro="" textlink="">
      <xdr:nvSpPr>
        <xdr:cNvPr id="4537" name="TextBox 3">
          <a:extLst>
            <a:ext uri="{FF2B5EF4-FFF2-40B4-BE49-F238E27FC236}">
              <a16:creationId xmlns:a16="http://schemas.microsoft.com/office/drawing/2014/main" id="{EC2EC887-0B87-46FA-9CCF-CF2A6B1AD92B}"/>
            </a:ext>
          </a:extLst>
        </xdr:cNvPr>
        <xdr:cNvSpPr txBox="1">
          <a:spLocks noChangeArrowheads="1"/>
        </xdr:cNvSpPr>
      </xdr:nvSpPr>
      <xdr:spPr bwMode="auto">
        <a:xfrm>
          <a:off x="2439642" y="550793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7736"/>
    <xdr:sp macro="" textlink="">
      <xdr:nvSpPr>
        <xdr:cNvPr id="4538" name="TextBox 3">
          <a:extLst>
            <a:ext uri="{FF2B5EF4-FFF2-40B4-BE49-F238E27FC236}">
              <a16:creationId xmlns:a16="http://schemas.microsoft.com/office/drawing/2014/main" id="{576A8D6D-A87D-4AEE-B139-954B577AABD5}"/>
            </a:ext>
          </a:extLst>
        </xdr:cNvPr>
        <xdr:cNvSpPr txBox="1">
          <a:spLocks noChangeArrowheads="1"/>
        </xdr:cNvSpPr>
      </xdr:nvSpPr>
      <xdr:spPr bwMode="auto">
        <a:xfrm>
          <a:off x="2439642" y="550793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9433"/>
    <xdr:sp macro="" textlink="">
      <xdr:nvSpPr>
        <xdr:cNvPr id="4539" name="TextBox 3">
          <a:extLst>
            <a:ext uri="{FF2B5EF4-FFF2-40B4-BE49-F238E27FC236}">
              <a16:creationId xmlns:a16="http://schemas.microsoft.com/office/drawing/2014/main" id="{8E5B4350-9068-4DD4-97F6-890245882883}"/>
            </a:ext>
          </a:extLst>
        </xdr:cNvPr>
        <xdr:cNvSpPr txBox="1">
          <a:spLocks noChangeArrowheads="1"/>
        </xdr:cNvSpPr>
      </xdr:nvSpPr>
      <xdr:spPr bwMode="auto">
        <a:xfrm>
          <a:off x="2439642" y="55079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0383"/>
    <xdr:sp macro="" textlink="">
      <xdr:nvSpPr>
        <xdr:cNvPr id="4540" name="TextBox 3">
          <a:extLst>
            <a:ext uri="{FF2B5EF4-FFF2-40B4-BE49-F238E27FC236}">
              <a16:creationId xmlns:a16="http://schemas.microsoft.com/office/drawing/2014/main" id="{7D970B7D-7734-452D-A2D4-4AECFE31696A}"/>
            </a:ext>
          </a:extLst>
        </xdr:cNvPr>
        <xdr:cNvSpPr txBox="1">
          <a:spLocks noChangeArrowheads="1"/>
        </xdr:cNvSpPr>
      </xdr:nvSpPr>
      <xdr:spPr bwMode="auto">
        <a:xfrm>
          <a:off x="2439642" y="5507935"/>
          <a:ext cx="0" cy="300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41" name="TextBox 3">
          <a:extLst>
            <a:ext uri="{FF2B5EF4-FFF2-40B4-BE49-F238E27FC236}">
              <a16:creationId xmlns:a16="http://schemas.microsoft.com/office/drawing/2014/main" id="{17640470-2A64-4DBD-96A8-670E7D7C5FD7}"/>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42" name="TextBox 3">
          <a:extLst>
            <a:ext uri="{FF2B5EF4-FFF2-40B4-BE49-F238E27FC236}">
              <a16:creationId xmlns:a16="http://schemas.microsoft.com/office/drawing/2014/main" id="{0DFC25D8-53A6-4514-8B51-7FA4C31F6059}"/>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543" name="TextBox 3">
          <a:extLst>
            <a:ext uri="{FF2B5EF4-FFF2-40B4-BE49-F238E27FC236}">
              <a16:creationId xmlns:a16="http://schemas.microsoft.com/office/drawing/2014/main" id="{2F41DE9C-C316-4894-A47D-769FBAA31F3C}"/>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7736"/>
    <xdr:sp macro="" textlink="">
      <xdr:nvSpPr>
        <xdr:cNvPr id="4544" name="TextBox 3">
          <a:extLst>
            <a:ext uri="{FF2B5EF4-FFF2-40B4-BE49-F238E27FC236}">
              <a16:creationId xmlns:a16="http://schemas.microsoft.com/office/drawing/2014/main" id="{EC39A866-4558-409D-93D6-1D4CAD6F95A4}"/>
            </a:ext>
          </a:extLst>
        </xdr:cNvPr>
        <xdr:cNvSpPr txBox="1">
          <a:spLocks noChangeArrowheads="1"/>
        </xdr:cNvSpPr>
      </xdr:nvSpPr>
      <xdr:spPr bwMode="auto">
        <a:xfrm>
          <a:off x="2439642" y="550793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8483"/>
    <xdr:sp macro="" textlink="">
      <xdr:nvSpPr>
        <xdr:cNvPr id="4545" name="TextBox 3">
          <a:extLst>
            <a:ext uri="{FF2B5EF4-FFF2-40B4-BE49-F238E27FC236}">
              <a16:creationId xmlns:a16="http://schemas.microsoft.com/office/drawing/2014/main" id="{7931780E-0D53-4526-B228-4092EC717576}"/>
            </a:ext>
          </a:extLst>
        </xdr:cNvPr>
        <xdr:cNvSpPr txBox="1">
          <a:spLocks noChangeArrowheads="1"/>
        </xdr:cNvSpPr>
      </xdr:nvSpPr>
      <xdr:spPr bwMode="auto">
        <a:xfrm>
          <a:off x="2439642" y="55079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7736"/>
    <xdr:sp macro="" textlink="">
      <xdr:nvSpPr>
        <xdr:cNvPr id="4546" name="TextBox 3">
          <a:extLst>
            <a:ext uri="{FF2B5EF4-FFF2-40B4-BE49-F238E27FC236}">
              <a16:creationId xmlns:a16="http://schemas.microsoft.com/office/drawing/2014/main" id="{81A89FF8-15DB-42FD-A24A-A9FAE7021223}"/>
            </a:ext>
          </a:extLst>
        </xdr:cNvPr>
        <xdr:cNvSpPr txBox="1">
          <a:spLocks noChangeArrowheads="1"/>
        </xdr:cNvSpPr>
      </xdr:nvSpPr>
      <xdr:spPr bwMode="auto">
        <a:xfrm>
          <a:off x="2439642" y="550793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8483"/>
    <xdr:sp macro="" textlink="">
      <xdr:nvSpPr>
        <xdr:cNvPr id="4547" name="TextBox 3">
          <a:extLst>
            <a:ext uri="{FF2B5EF4-FFF2-40B4-BE49-F238E27FC236}">
              <a16:creationId xmlns:a16="http://schemas.microsoft.com/office/drawing/2014/main" id="{9BFE85FF-FFE1-4304-9E5D-56D0D82102F3}"/>
            </a:ext>
          </a:extLst>
        </xdr:cNvPr>
        <xdr:cNvSpPr txBox="1">
          <a:spLocks noChangeArrowheads="1"/>
        </xdr:cNvSpPr>
      </xdr:nvSpPr>
      <xdr:spPr bwMode="auto">
        <a:xfrm>
          <a:off x="2439642" y="55079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6733"/>
    <xdr:sp macro="" textlink="">
      <xdr:nvSpPr>
        <xdr:cNvPr id="4548" name="TextBox 3">
          <a:extLst>
            <a:ext uri="{FF2B5EF4-FFF2-40B4-BE49-F238E27FC236}">
              <a16:creationId xmlns:a16="http://schemas.microsoft.com/office/drawing/2014/main" id="{C9AB325C-0718-42BC-B799-A0D1AC2E282F}"/>
            </a:ext>
          </a:extLst>
        </xdr:cNvPr>
        <xdr:cNvSpPr txBox="1">
          <a:spLocks noChangeArrowheads="1"/>
        </xdr:cNvSpPr>
      </xdr:nvSpPr>
      <xdr:spPr bwMode="auto">
        <a:xfrm>
          <a:off x="2439642" y="5507935"/>
          <a:ext cx="0" cy="306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49" name="TextBox 3">
          <a:extLst>
            <a:ext uri="{FF2B5EF4-FFF2-40B4-BE49-F238E27FC236}">
              <a16:creationId xmlns:a16="http://schemas.microsoft.com/office/drawing/2014/main" id="{1FCA90F2-2E2A-4C6F-A309-ACE5A4710D05}"/>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25783"/>
    <xdr:sp macro="" textlink="">
      <xdr:nvSpPr>
        <xdr:cNvPr id="4550" name="TextBox 3">
          <a:extLst>
            <a:ext uri="{FF2B5EF4-FFF2-40B4-BE49-F238E27FC236}">
              <a16:creationId xmlns:a16="http://schemas.microsoft.com/office/drawing/2014/main" id="{7A02288F-1A61-4027-8C20-3E1C0BAD62DD}"/>
            </a:ext>
          </a:extLst>
        </xdr:cNvPr>
        <xdr:cNvSpPr txBox="1">
          <a:spLocks noChangeArrowheads="1"/>
        </xdr:cNvSpPr>
      </xdr:nvSpPr>
      <xdr:spPr bwMode="auto">
        <a:xfrm>
          <a:off x="2439642" y="5507935"/>
          <a:ext cx="0" cy="325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6733"/>
    <xdr:sp macro="" textlink="">
      <xdr:nvSpPr>
        <xdr:cNvPr id="4551" name="TextBox 3">
          <a:extLst>
            <a:ext uri="{FF2B5EF4-FFF2-40B4-BE49-F238E27FC236}">
              <a16:creationId xmlns:a16="http://schemas.microsoft.com/office/drawing/2014/main" id="{17B944EF-4A68-48A9-B4EA-56CD8320DED1}"/>
            </a:ext>
          </a:extLst>
        </xdr:cNvPr>
        <xdr:cNvSpPr txBox="1">
          <a:spLocks noChangeArrowheads="1"/>
        </xdr:cNvSpPr>
      </xdr:nvSpPr>
      <xdr:spPr bwMode="auto">
        <a:xfrm>
          <a:off x="2439642" y="5507935"/>
          <a:ext cx="0" cy="306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7208"/>
    <xdr:sp macro="" textlink="">
      <xdr:nvSpPr>
        <xdr:cNvPr id="4552" name="TextBox 3">
          <a:extLst>
            <a:ext uri="{FF2B5EF4-FFF2-40B4-BE49-F238E27FC236}">
              <a16:creationId xmlns:a16="http://schemas.microsoft.com/office/drawing/2014/main" id="{04358665-0B47-4F69-9154-D8F92CD83E84}"/>
            </a:ext>
          </a:extLst>
        </xdr:cNvPr>
        <xdr:cNvSpPr txBox="1">
          <a:spLocks noChangeArrowheads="1"/>
        </xdr:cNvSpPr>
      </xdr:nvSpPr>
      <xdr:spPr bwMode="auto">
        <a:xfrm>
          <a:off x="2439642" y="5507935"/>
          <a:ext cx="0" cy="297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2133"/>
    <xdr:sp macro="" textlink="">
      <xdr:nvSpPr>
        <xdr:cNvPr id="4553" name="TextBox 3">
          <a:extLst>
            <a:ext uri="{FF2B5EF4-FFF2-40B4-BE49-F238E27FC236}">
              <a16:creationId xmlns:a16="http://schemas.microsoft.com/office/drawing/2014/main" id="{4C8BC06E-712A-4BBE-9D65-D553AC61794E}"/>
            </a:ext>
          </a:extLst>
        </xdr:cNvPr>
        <xdr:cNvSpPr txBox="1">
          <a:spLocks noChangeArrowheads="1"/>
        </xdr:cNvSpPr>
      </xdr:nvSpPr>
      <xdr:spPr bwMode="auto">
        <a:xfrm>
          <a:off x="2439642" y="55079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3083"/>
    <xdr:sp macro="" textlink="">
      <xdr:nvSpPr>
        <xdr:cNvPr id="4554" name="TextBox 3">
          <a:extLst>
            <a:ext uri="{FF2B5EF4-FFF2-40B4-BE49-F238E27FC236}">
              <a16:creationId xmlns:a16="http://schemas.microsoft.com/office/drawing/2014/main" id="{28EAE4BA-BC9D-49B7-BCD1-A188F5A28D0C}"/>
            </a:ext>
          </a:extLst>
        </xdr:cNvPr>
        <xdr:cNvSpPr txBox="1">
          <a:spLocks noChangeArrowheads="1"/>
        </xdr:cNvSpPr>
      </xdr:nvSpPr>
      <xdr:spPr bwMode="auto">
        <a:xfrm>
          <a:off x="2439642" y="55079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3558"/>
    <xdr:sp macro="" textlink="">
      <xdr:nvSpPr>
        <xdr:cNvPr id="4555" name="TextBox 3">
          <a:extLst>
            <a:ext uri="{FF2B5EF4-FFF2-40B4-BE49-F238E27FC236}">
              <a16:creationId xmlns:a16="http://schemas.microsoft.com/office/drawing/2014/main" id="{5A962838-9A16-425B-A6FF-B26D021E60FB}"/>
            </a:ext>
          </a:extLst>
        </xdr:cNvPr>
        <xdr:cNvSpPr txBox="1">
          <a:spLocks noChangeArrowheads="1"/>
        </xdr:cNvSpPr>
      </xdr:nvSpPr>
      <xdr:spPr bwMode="auto">
        <a:xfrm>
          <a:off x="2439642" y="550793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4086"/>
    <xdr:sp macro="" textlink="">
      <xdr:nvSpPr>
        <xdr:cNvPr id="4556" name="TextBox 3">
          <a:extLst>
            <a:ext uri="{FF2B5EF4-FFF2-40B4-BE49-F238E27FC236}">
              <a16:creationId xmlns:a16="http://schemas.microsoft.com/office/drawing/2014/main" id="{0371A37A-FBA4-499D-AAF5-A6E1A326D71B}"/>
            </a:ext>
          </a:extLst>
        </xdr:cNvPr>
        <xdr:cNvSpPr txBox="1">
          <a:spLocks noChangeArrowheads="1"/>
        </xdr:cNvSpPr>
      </xdr:nvSpPr>
      <xdr:spPr bwMode="auto">
        <a:xfrm>
          <a:off x="2439642" y="55079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2133"/>
    <xdr:sp macro="" textlink="">
      <xdr:nvSpPr>
        <xdr:cNvPr id="4557" name="TextBox 3">
          <a:extLst>
            <a:ext uri="{FF2B5EF4-FFF2-40B4-BE49-F238E27FC236}">
              <a16:creationId xmlns:a16="http://schemas.microsoft.com/office/drawing/2014/main" id="{CCBDFA29-D7A6-4D82-BCA8-F21D04CD971B}"/>
            </a:ext>
          </a:extLst>
        </xdr:cNvPr>
        <xdr:cNvSpPr txBox="1">
          <a:spLocks noChangeArrowheads="1"/>
        </xdr:cNvSpPr>
      </xdr:nvSpPr>
      <xdr:spPr bwMode="auto">
        <a:xfrm>
          <a:off x="2439642" y="55079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22608"/>
    <xdr:sp macro="" textlink="">
      <xdr:nvSpPr>
        <xdr:cNvPr id="4558" name="TextBox 3">
          <a:extLst>
            <a:ext uri="{FF2B5EF4-FFF2-40B4-BE49-F238E27FC236}">
              <a16:creationId xmlns:a16="http://schemas.microsoft.com/office/drawing/2014/main" id="{32B47CB3-857D-4822-9480-E0DB26224DDE}"/>
            </a:ext>
          </a:extLst>
        </xdr:cNvPr>
        <xdr:cNvSpPr txBox="1">
          <a:spLocks noChangeArrowheads="1"/>
        </xdr:cNvSpPr>
      </xdr:nvSpPr>
      <xdr:spPr bwMode="auto">
        <a:xfrm>
          <a:off x="2439642" y="550793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3558"/>
    <xdr:sp macro="" textlink="">
      <xdr:nvSpPr>
        <xdr:cNvPr id="4559" name="TextBox 3">
          <a:extLst>
            <a:ext uri="{FF2B5EF4-FFF2-40B4-BE49-F238E27FC236}">
              <a16:creationId xmlns:a16="http://schemas.microsoft.com/office/drawing/2014/main" id="{645CED40-0876-4464-A886-38340EF9202C}"/>
            </a:ext>
          </a:extLst>
        </xdr:cNvPr>
        <xdr:cNvSpPr txBox="1">
          <a:spLocks noChangeArrowheads="1"/>
        </xdr:cNvSpPr>
      </xdr:nvSpPr>
      <xdr:spPr bwMode="auto">
        <a:xfrm>
          <a:off x="2439642" y="550793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4033"/>
    <xdr:sp macro="" textlink="">
      <xdr:nvSpPr>
        <xdr:cNvPr id="4560" name="TextBox 3">
          <a:extLst>
            <a:ext uri="{FF2B5EF4-FFF2-40B4-BE49-F238E27FC236}">
              <a16:creationId xmlns:a16="http://schemas.microsoft.com/office/drawing/2014/main" id="{893C5150-90CD-4F38-A8FD-523C54726EA4}"/>
            </a:ext>
          </a:extLst>
        </xdr:cNvPr>
        <xdr:cNvSpPr txBox="1">
          <a:spLocks noChangeArrowheads="1"/>
        </xdr:cNvSpPr>
      </xdr:nvSpPr>
      <xdr:spPr bwMode="auto">
        <a:xfrm>
          <a:off x="2439642" y="550793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3558"/>
    <xdr:sp macro="" textlink="">
      <xdr:nvSpPr>
        <xdr:cNvPr id="4561" name="TextBox 3">
          <a:extLst>
            <a:ext uri="{FF2B5EF4-FFF2-40B4-BE49-F238E27FC236}">
              <a16:creationId xmlns:a16="http://schemas.microsoft.com/office/drawing/2014/main" id="{3C7D405E-6350-472B-BCF0-FCA037F4D209}"/>
            </a:ext>
          </a:extLst>
        </xdr:cNvPr>
        <xdr:cNvSpPr txBox="1">
          <a:spLocks noChangeArrowheads="1"/>
        </xdr:cNvSpPr>
      </xdr:nvSpPr>
      <xdr:spPr bwMode="auto">
        <a:xfrm>
          <a:off x="2439642" y="550793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4033"/>
    <xdr:sp macro="" textlink="">
      <xdr:nvSpPr>
        <xdr:cNvPr id="4562" name="TextBox 3">
          <a:extLst>
            <a:ext uri="{FF2B5EF4-FFF2-40B4-BE49-F238E27FC236}">
              <a16:creationId xmlns:a16="http://schemas.microsoft.com/office/drawing/2014/main" id="{AE6AC09B-CE03-47AE-A1CC-95EAC5BDDA16}"/>
            </a:ext>
          </a:extLst>
        </xdr:cNvPr>
        <xdr:cNvSpPr txBox="1">
          <a:spLocks noChangeArrowheads="1"/>
        </xdr:cNvSpPr>
      </xdr:nvSpPr>
      <xdr:spPr bwMode="auto">
        <a:xfrm>
          <a:off x="2439642" y="550793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63" name="TextBox 3">
          <a:extLst>
            <a:ext uri="{FF2B5EF4-FFF2-40B4-BE49-F238E27FC236}">
              <a16:creationId xmlns:a16="http://schemas.microsoft.com/office/drawing/2014/main" id="{0CDA1E16-F6F5-438D-9936-0C091CF2D18A}"/>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64" name="TextBox 3">
          <a:extLst>
            <a:ext uri="{FF2B5EF4-FFF2-40B4-BE49-F238E27FC236}">
              <a16:creationId xmlns:a16="http://schemas.microsoft.com/office/drawing/2014/main" id="{031D8EC0-94A9-4098-8C8B-9C8E6219DF9B}"/>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65" name="TextBox 3">
          <a:extLst>
            <a:ext uri="{FF2B5EF4-FFF2-40B4-BE49-F238E27FC236}">
              <a16:creationId xmlns:a16="http://schemas.microsoft.com/office/drawing/2014/main" id="{0B49572D-4297-40E5-9380-0045238A5FF0}"/>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66" name="TextBox 3">
          <a:extLst>
            <a:ext uri="{FF2B5EF4-FFF2-40B4-BE49-F238E27FC236}">
              <a16:creationId xmlns:a16="http://schemas.microsoft.com/office/drawing/2014/main" id="{1B514393-31FA-4A5D-A82D-01B3BF4478F5}"/>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67" name="TextBox 3">
          <a:extLst>
            <a:ext uri="{FF2B5EF4-FFF2-40B4-BE49-F238E27FC236}">
              <a16:creationId xmlns:a16="http://schemas.microsoft.com/office/drawing/2014/main" id="{42611B21-5835-47F6-AB4B-1CD38E72F593}"/>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68" name="TextBox 3">
          <a:extLst>
            <a:ext uri="{FF2B5EF4-FFF2-40B4-BE49-F238E27FC236}">
              <a16:creationId xmlns:a16="http://schemas.microsoft.com/office/drawing/2014/main" id="{00A67ADB-91CC-434B-AEAD-5DD1AA7E1FBB}"/>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69" name="TextBox 3">
          <a:extLst>
            <a:ext uri="{FF2B5EF4-FFF2-40B4-BE49-F238E27FC236}">
              <a16:creationId xmlns:a16="http://schemas.microsoft.com/office/drawing/2014/main" id="{C9649813-5698-48D8-B644-180814AFDB7F}"/>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570" name="TextBox 3">
          <a:extLst>
            <a:ext uri="{FF2B5EF4-FFF2-40B4-BE49-F238E27FC236}">
              <a16:creationId xmlns:a16="http://schemas.microsoft.com/office/drawing/2014/main" id="{8584FD40-819B-42C1-ADD7-1BC4407FAEF3}"/>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71" name="TextBox 3">
          <a:extLst>
            <a:ext uri="{FF2B5EF4-FFF2-40B4-BE49-F238E27FC236}">
              <a16:creationId xmlns:a16="http://schemas.microsoft.com/office/drawing/2014/main" id="{0670A733-0253-4640-80B8-E40979056C77}"/>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72" name="TextBox 3">
          <a:extLst>
            <a:ext uri="{FF2B5EF4-FFF2-40B4-BE49-F238E27FC236}">
              <a16:creationId xmlns:a16="http://schemas.microsoft.com/office/drawing/2014/main" id="{7D38F43E-EB9D-4D96-B298-327C28332308}"/>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73" name="TextBox 3">
          <a:extLst>
            <a:ext uri="{FF2B5EF4-FFF2-40B4-BE49-F238E27FC236}">
              <a16:creationId xmlns:a16="http://schemas.microsoft.com/office/drawing/2014/main" id="{881538D1-1676-419A-ACE9-27464AE9FCD0}"/>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74" name="TextBox 3">
          <a:extLst>
            <a:ext uri="{FF2B5EF4-FFF2-40B4-BE49-F238E27FC236}">
              <a16:creationId xmlns:a16="http://schemas.microsoft.com/office/drawing/2014/main" id="{BF1B5D3D-1C60-4B7C-B7B3-C06B3502A685}"/>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75" name="TextBox 3">
          <a:extLst>
            <a:ext uri="{FF2B5EF4-FFF2-40B4-BE49-F238E27FC236}">
              <a16:creationId xmlns:a16="http://schemas.microsoft.com/office/drawing/2014/main" id="{333737AC-A47C-4565-B437-316B23187646}"/>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76" name="TextBox 3">
          <a:extLst>
            <a:ext uri="{FF2B5EF4-FFF2-40B4-BE49-F238E27FC236}">
              <a16:creationId xmlns:a16="http://schemas.microsoft.com/office/drawing/2014/main" id="{A4C80540-864A-4317-BD9A-5DE5F9322E8C}"/>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577" name="TextBox 3">
          <a:extLst>
            <a:ext uri="{FF2B5EF4-FFF2-40B4-BE49-F238E27FC236}">
              <a16:creationId xmlns:a16="http://schemas.microsoft.com/office/drawing/2014/main" id="{BB267F8B-0EFC-4483-AFBE-37BE835EB9F1}"/>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78" name="TextBox 3">
          <a:extLst>
            <a:ext uri="{FF2B5EF4-FFF2-40B4-BE49-F238E27FC236}">
              <a16:creationId xmlns:a16="http://schemas.microsoft.com/office/drawing/2014/main" id="{E412130A-B5DC-4CCA-B470-E1D642B030A8}"/>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79" name="TextBox 3">
          <a:extLst>
            <a:ext uri="{FF2B5EF4-FFF2-40B4-BE49-F238E27FC236}">
              <a16:creationId xmlns:a16="http://schemas.microsoft.com/office/drawing/2014/main" id="{B756EFDE-3DDD-4C12-9BB7-88AFAAD0236D}"/>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580" name="TextBox 3">
          <a:extLst>
            <a:ext uri="{FF2B5EF4-FFF2-40B4-BE49-F238E27FC236}">
              <a16:creationId xmlns:a16="http://schemas.microsoft.com/office/drawing/2014/main" id="{9ADE47B4-B16D-4713-A3BD-290BE692DD1F}"/>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81" name="TextBox 3">
          <a:extLst>
            <a:ext uri="{FF2B5EF4-FFF2-40B4-BE49-F238E27FC236}">
              <a16:creationId xmlns:a16="http://schemas.microsoft.com/office/drawing/2014/main" id="{C76518D0-D61F-4D2C-9774-C16D4BB7A038}"/>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82" name="TextBox 3">
          <a:extLst>
            <a:ext uri="{FF2B5EF4-FFF2-40B4-BE49-F238E27FC236}">
              <a16:creationId xmlns:a16="http://schemas.microsoft.com/office/drawing/2014/main" id="{F273FCA4-5E17-438B-8CC5-E00740116F9A}"/>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583" name="TextBox 3">
          <a:extLst>
            <a:ext uri="{FF2B5EF4-FFF2-40B4-BE49-F238E27FC236}">
              <a16:creationId xmlns:a16="http://schemas.microsoft.com/office/drawing/2014/main" id="{F4C92FA7-680D-4E62-8AFD-C8E4DFF3BD3A}"/>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84" name="TextBox 3">
          <a:extLst>
            <a:ext uri="{FF2B5EF4-FFF2-40B4-BE49-F238E27FC236}">
              <a16:creationId xmlns:a16="http://schemas.microsoft.com/office/drawing/2014/main" id="{2F259E90-2877-4FD4-8ECA-A3868C4C60FA}"/>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585" name="TextBox 3">
          <a:extLst>
            <a:ext uri="{FF2B5EF4-FFF2-40B4-BE49-F238E27FC236}">
              <a16:creationId xmlns:a16="http://schemas.microsoft.com/office/drawing/2014/main" id="{68ECA0B2-2468-49E1-9812-84A1D932320A}"/>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86" name="TextBox 3">
          <a:extLst>
            <a:ext uri="{FF2B5EF4-FFF2-40B4-BE49-F238E27FC236}">
              <a16:creationId xmlns:a16="http://schemas.microsoft.com/office/drawing/2014/main" id="{6BA7E63C-6AF5-4D71-9DA7-7255498DE0B1}"/>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4033"/>
    <xdr:sp macro="" textlink="">
      <xdr:nvSpPr>
        <xdr:cNvPr id="4587" name="TextBox 3">
          <a:extLst>
            <a:ext uri="{FF2B5EF4-FFF2-40B4-BE49-F238E27FC236}">
              <a16:creationId xmlns:a16="http://schemas.microsoft.com/office/drawing/2014/main" id="{98F82AF5-814A-4757-8978-58A711D75531}"/>
            </a:ext>
          </a:extLst>
        </xdr:cNvPr>
        <xdr:cNvSpPr txBox="1">
          <a:spLocks noChangeArrowheads="1"/>
        </xdr:cNvSpPr>
      </xdr:nvSpPr>
      <xdr:spPr bwMode="auto">
        <a:xfrm>
          <a:off x="2439642" y="550793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4033"/>
    <xdr:sp macro="" textlink="">
      <xdr:nvSpPr>
        <xdr:cNvPr id="4588" name="TextBox 3">
          <a:extLst>
            <a:ext uri="{FF2B5EF4-FFF2-40B4-BE49-F238E27FC236}">
              <a16:creationId xmlns:a16="http://schemas.microsoft.com/office/drawing/2014/main" id="{2D3FC5C9-4545-4B12-B966-5CEE9AE465AA}"/>
            </a:ext>
          </a:extLst>
        </xdr:cNvPr>
        <xdr:cNvSpPr txBox="1">
          <a:spLocks noChangeArrowheads="1"/>
        </xdr:cNvSpPr>
      </xdr:nvSpPr>
      <xdr:spPr bwMode="auto">
        <a:xfrm>
          <a:off x="2439642" y="550793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2133"/>
    <xdr:sp macro="" textlink="">
      <xdr:nvSpPr>
        <xdr:cNvPr id="4589" name="TextBox 3">
          <a:extLst>
            <a:ext uri="{FF2B5EF4-FFF2-40B4-BE49-F238E27FC236}">
              <a16:creationId xmlns:a16="http://schemas.microsoft.com/office/drawing/2014/main" id="{0F3BFA1E-CBEA-4B9D-88B5-AFDA95179615}"/>
            </a:ext>
          </a:extLst>
        </xdr:cNvPr>
        <xdr:cNvSpPr txBox="1">
          <a:spLocks noChangeArrowheads="1"/>
        </xdr:cNvSpPr>
      </xdr:nvSpPr>
      <xdr:spPr bwMode="auto">
        <a:xfrm>
          <a:off x="2439642" y="55079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3083"/>
    <xdr:sp macro="" textlink="">
      <xdr:nvSpPr>
        <xdr:cNvPr id="4590" name="TextBox 3">
          <a:extLst>
            <a:ext uri="{FF2B5EF4-FFF2-40B4-BE49-F238E27FC236}">
              <a16:creationId xmlns:a16="http://schemas.microsoft.com/office/drawing/2014/main" id="{7DDBF57C-B986-43BA-B9EF-37272CA78667}"/>
            </a:ext>
          </a:extLst>
        </xdr:cNvPr>
        <xdr:cNvSpPr txBox="1">
          <a:spLocks noChangeArrowheads="1"/>
        </xdr:cNvSpPr>
      </xdr:nvSpPr>
      <xdr:spPr bwMode="auto">
        <a:xfrm>
          <a:off x="2439642" y="55079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4033"/>
    <xdr:sp macro="" textlink="">
      <xdr:nvSpPr>
        <xdr:cNvPr id="4591" name="TextBox 3">
          <a:extLst>
            <a:ext uri="{FF2B5EF4-FFF2-40B4-BE49-F238E27FC236}">
              <a16:creationId xmlns:a16="http://schemas.microsoft.com/office/drawing/2014/main" id="{AC015CA7-C4A9-483D-B3EB-1FC860E49423}"/>
            </a:ext>
          </a:extLst>
        </xdr:cNvPr>
        <xdr:cNvSpPr txBox="1">
          <a:spLocks noChangeArrowheads="1"/>
        </xdr:cNvSpPr>
      </xdr:nvSpPr>
      <xdr:spPr bwMode="auto">
        <a:xfrm>
          <a:off x="2439642" y="550793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92" name="TextBox 3">
          <a:extLst>
            <a:ext uri="{FF2B5EF4-FFF2-40B4-BE49-F238E27FC236}">
              <a16:creationId xmlns:a16="http://schemas.microsoft.com/office/drawing/2014/main" id="{2026BD15-9658-44F0-84F8-79426FD611DA}"/>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4033"/>
    <xdr:sp macro="" textlink="">
      <xdr:nvSpPr>
        <xdr:cNvPr id="4593" name="TextBox 3">
          <a:extLst>
            <a:ext uri="{FF2B5EF4-FFF2-40B4-BE49-F238E27FC236}">
              <a16:creationId xmlns:a16="http://schemas.microsoft.com/office/drawing/2014/main" id="{17D0DB7C-A716-40E8-A2E6-7D57FC5DAEC8}"/>
            </a:ext>
          </a:extLst>
        </xdr:cNvPr>
        <xdr:cNvSpPr txBox="1">
          <a:spLocks noChangeArrowheads="1"/>
        </xdr:cNvSpPr>
      </xdr:nvSpPr>
      <xdr:spPr bwMode="auto">
        <a:xfrm>
          <a:off x="2439642" y="550793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594" name="TextBox 3">
          <a:extLst>
            <a:ext uri="{FF2B5EF4-FFF2-40B4-BE49-F238E27FC236}">
              <a16:creationId xmlns:a16="http://schemas.microsoft.com/office/drawing/2014/main" id="{76EFB734-2478-4CA4-AD4E-707DC9A319D8}"/>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3558"/>
    <xdr:sp macro="" textlink="">
      <xdr:nvSpPr>
        <xdr:cNvPr id="4595" name="TextBox 3">
          <a:extLst>
            <a:ext uri="{FF2B5EF4-FFF2-40B4-BE49-F238E27FC236}">
              <a16:creationId xmlns:a16="http://schemas.microsoft.com/office/drawing/2014/main" id="{4264FF29-2E1A-4023-8138-EC96B30EFD45}"/>
            </a:ext>
          </a:extLst>
        </xdr:cNvPr>
        <xdr:cNvSpPr txBox="1">
          <a:spLocks noChangeArrowheads="1"/>
        </xdr:cNvSpPr>
      </xdr:nvSpPr>
      <xdr:spPr bwMode="auto">
        <a:xfrm>
          <a:off x="2439642" y="550793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596" name="TextBox 3">
          <a:extLst>
            <a:ext uri="{FF2B5EF4-FFF2-40B4-BE49-F238E27FC236}">
              <a16:creationId xmlns:a16="http://schemas.microsoft.com/office/drawing/2014/main" id="{7DFC1526-C128-43B0-9F99-6D07D44F539D}"/>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3558"/>
    <xdr:sp macro="" textlink="">
      <xdr:nvSpPr>
        <xdr:cNvPr id="4597" name="TextBox 3">
          <a:extLst>
            <a:ext uri="{FF2B5EF4-FFF2-40B4-BE49-F238E27FC236}">
              <a16:creationId xmlns:a16="http://schemas.microsoft.com/office/drawing/2014/main" id="{443FB486-F0E7-4C25-B66B-B033AF538DE0}"/>
            </a:ext>
          </a:extLst>
        </xdr:cNvPr>
        <xdr:cNvSpPr txBox="1">
          <a:spLocks noChangeArrowheads="1"/>
        </xdr:cNvSpPr>
      </xdr:nvSpPr>
      <xdr:spPr bwMode="auto">
        <a:xfrm>
          <a:off x="2439642" y="550793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3083"/>
    <xdr:sp macro="" textlink="">
      <xdr:nvSpPr>
        <xdr:cNvPr id="4598" name="TextBox 3">
          <a:extLst>
            <a:ext uri="{FF2B5EF4-FFF2-40B4-BE49-F238E27FC236}">
              <a16:creationId xmlns:a16="http://schemas.microsoft.com/office/drawing/2014/main" id="{24708AAD-3B8D-4931-865A-7926130C9D63}"/>
            </a:ext>
          </a:extLst>
        </xdr:cNvPr>
        <xdr:cNvSpPr txBox="1">
          <a:spLocks noChangeArrowheads="1"/>
        </xdr:cNvSpPr>
      </xdr:nvSpPr>
      <xdr:spPr bwMode="auto">
        <a:xfrm>
          <a:off x="2439642" y="55079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3558"/>
    <xdr:sp macro="" textlink="">
      <xdr:nvSpPr>
        <xdr:cNvPr id="4599" name="TextBox 3">
          <a:extLst>
            <a:ext uri="{FF2B5EF4-FFF2-40B4-BE49-F238E27FC236}">
              <a16:creationId xmlns:a16="http://schemas.microsoft.com/office/drawing/2014/main" id="{BE9FDA50-F9AC-4CD3-BF34-750542D04618}"/>
            </a:ext>
          </a:extLst>
        </xdr:cNvPr>
        <xdr:cNvSpPr txBox="1">
          <a:spLocks noChangeArrowheads="1"/>
        </xdr:cNvSpPr>
      </xdr:nvSpPr>
      <xdr:spPr bwMode="auto">
        <a:xfrm>
          <a:off x="2439642" y="550793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3083"/>
    <xdr:sp macro="" textlink="">
      <xdr:nvSpPr>
        <xdr:cNvPr id="4600" name="TextBox 3">
          <a:extLst>
            <a:ext uri="{FF2B5EF4-FFF2-40B4-BE49-F238E27FC236}">
              <a16:creationId xmlns:a16="http://schemas.microsoft.com/office/drawing/2014/main" id="{B4EE1E21-3B5D-4A2E-A881-614946818EF0}"/>
            </a:ext>
          </a:extLst>
        </xdr:cNvPr>
        <xdr:cNvSpPr txBox="1">
          <a:spLocks noChangeArrowheads="1"/>
        </xdr:cNvSpPr>
      </xdr:nvSpPr>
      <xdr:spPr bwMode="auto">
        <a:xfrm>
          <a:off x="2439642" y="55079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4086"/>
    <xdr:sp macro="" textlink="">
      <xdr:nvSpPr>
        <xdr:cNvPr id="4601" name="TextBox 3">
          <a:extLst>
            <a:ext uri="{FF2B5EF4-FFF2-40B4-BE49-F238E27FC236}">
              <a16:creationId xmlns:a16="http://schemas.microsoft.com/office/drawing/2014/main" id="{03064B02-5622-49D3-9BF4-C9DDBF668DB4}"/>
            </a:ext>
          </a:extLst>
        </xdr:cNvPr>
        <xdr:cNvSpPr txBox="1">
          <a:spLocks noChangeArrowheads="1"/>
        </xdr:cNvSpPr>
      </xdr:nvSpPr>
      <xdr:spPr bwMode="auto">
        <a:xfrm>
          <a:off x="2439642" y="55079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2133"/>
    <xdr:sp macro="" textlink="">
      <xdr:nvSpPr>
        <xdr:cNvPr id="4602" name="TextBox 3">
          <a:extLst>
            <a:ext uri="{FF2B5EF4-FFF2-40B4-BE49-F238E27FC236}">
              <a16:creationId xmlns:a16="http://schemas.microsoft.com/office/drawing/2014/main" id="{DE2A2B84-BF8C-4501-9453-62B96C73722C}"/>
            </a:ext>
          </a:extLst>
        </xdr:cNvPr>
        <xdr:cNvSpPr txBox="1">
          <a:spLocks noChangeArrowheads="1"/>
        </xdr:cNvSpPr>
      </xdr:nvSpPr>
      <xdr:spPr bwMode="auto">
        <a:xfrm>
          <a:off x="2439642" y="55079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3083"/>
    <xdr:sp macro="" textlink="">
      <xdr:nvSpPr>
        <xdr:cNvPr id="4603" name="TextBox 3">
          <a:extLst>
            <a:ext uri="{FF2B5EF4-FFF2-40B4-BE49-F238E27FC236}">
              <a16:creationId xmlns:a16="http://schemas.microsoft.com/office/drawing/2014/main" id="{85998DFD-13EA-499B-974E-29B20776EF53}"/>
            </a:ext>
          </a:extLst>
        </xdr:cNvPr>
        <xdr:cNvSpPr txBox="1">
          <a:spLocks noChangeArrowheads="1"/>
        </xdr:cNvSpPr>
      </xdr:nvSpPr>
      <xdr:spPr bwMode="auto">
        <a:xfrm>
          <a:off x="2439642" y="55079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04" name="TextBox 3">
          <a:extLst>
            <a:ext uri="{FF2B5EF4-FFF2-40B4-BE49-F238E27FC236}">
              <a16:creationId xmlns:a16="http://schemas.microsoft.com/office/drawing/2014/main" id="{CEDA7FFD-568B-4DCC-95B3-6CBA6D0AAEC1}"/>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3083"/>
    <xdr:sp macro="" textlink="">
      <xdr:nvSpPr>
        <xdr:cNvPr id="4605" name="TextBox 3">
          <a:extLst>
            <a:ext uri="{FF2B5EF4-FFF2-40B4-BE49-F238E27FC236}">
              <a16:creationId xmlns:a16="http://schemas.microsoft.com/office/drawing/2014/main" id="{2B3EE14F-7D63-4CD9-85AB-E54DE20FF7FD}"/>
            </a:ext>
          </a:extLst>
        </xdr:cNvPr>
        <xdr:cNvSpPr txBox="1">
          <a:spLocks noChangeArrowheads="1"/>
        </xdr:cNvSpPr>
      </xdr:nvSpPr>
      <xdr:spPr bwMode="auto">
        <a:xfrm>
          <a:off x="2439642" y="55079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06" name="TextBox 3">
          <a:extLst>
            <a:ext uri="{FF2B5EF4-FFF2-40B4-BE49-F238E27FC236}">
              <a16:creationId xmlns:a16="http://schemas.microsoft.com/office/drawing/2014/main" id="{5CE82490-5C29-4DA4-A58F-057DC941A711}"/>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22608"/>
    <xdr:sp macro="" textlink="">
      <xdr:nvSpPr>
        <xdr:cNvPr id="4607" name="TextBox 3">
          <a:extLst>
            <a:ext uri="{FF2B5EF4-FFF2-40B4-BE49-F238E27FC236}">
              <a16:creationId xmlns:a16="http://schemas.microsoft.com/office/drawing/2014/main" id="{179E4B52-3BB1-4748-8DF6-4D1BCB5C8A55}"/>
            </a:ext>
          </a:extLst>
        </xdr:cNvPr>
        <xdr:cNvSpPr txBox="1">
          <a:spLocks noChangeArrowheads="1"/>
        </xdr:cNvSpPr>
      </xdr:nvSpPr>
      <xdr:spPr bwMode="auto">
        <a:xfrm>
          <a:off x="2439642" y="550793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608" name="TextBox 3">
          <a:extLst>
            <a:ext uri="{FF2B5EF4-FFF2-40B4-BE49-F238E27FC236}">
              <a16:creationId xmlns:a16="http://schemas.microsoft.com/office/drawing/2014/main" id="{F15B7C5B-B92C-46C4-8658-5D39DBA6BC79}"/>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609" name="TextBox 3">
          <a:extLst>
            <a:ext uri="{FF2B5EF4-FFF2-40B4-BE49-F238E27FC236}">
              <a16:creationId xmlns:a16="http://schemas.microsoft.com/office/drawing/2014/main" id="{94339B75-7AFB-43D7-B2A6-4CB0B51DBABD}"/>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10" name="TextBox 3">
          <a:extLst>
            <a:ext uri="{FF2B5EF4-FFF2-40B4-BE49-F238E27FC236}">
              <a16:creationId xmlns:a16="http://schemas.microsoft.com/office/drawing/2014/main" id="{CA3D681A-2FC3-4EC8-948F-5A9CBDD7022B}"/>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611" name="TextBox 3">
          <a:extLst>
            <a:ext uri="{FF2B5EF4-FFF2-40B4-BE49-F238E27FC236}">
              <a16:creationId xmlns:a16="http://schemas.microsoft.com/office/drawing/2014/main" id="{57F2175A-A551-4905-A5E0-1DBA16254D58}"/>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12" name="TextBox 3">
          <a:extLst>
            <a:ext uri="{FF2B5EF4-FFF2-40B4-BE49-F238E27FC236}">
              <a16:creationId xmlns:a16="http://schemas.microsoft.com/office/drawing/2014/main" id="{85306D23-BBEF-475F-AC68-77DAEB6D57A4}"/>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613" name="TextBox 3">
          <a:extLst>
            <a:ext uri="{FF2B5EF4-FFF2-40B4-BE49-F238E27FC236}">
              <a16:creationId xmlns:a16="http://schemas.microsoft.com/office/drawing/2014/main" id="{97D07273-2E26-4E5E-91F2-47229B35DAF0}"/>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14" name="TextBox 3">
          <a:extLst>
            <a:ext uri="{FF2B5EF4-FFF2-40B4-BE49-F238E27FC236}">
              <a16:creationId xmlns:a16="http://schemas.microsoft.com/office/drawing/2014/main" id="{8F5B0600-99D3-4819-A1FF-F92B396D6FC1}"/>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615" name="TextBox 3">
          <a:extLst>
            <a:ext uri="{FF2B5EF4-FFF2-40B4-BE49-F238E27FC236}">
              <a16:creationId xmlns:a16="http://schemas.microsoft.com/office/drawing/2014/main" id="{130C12C6-5D20-47C4-B6BB-33E7FEE3BC47}"/>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16" name="TextBox 3">
          <a:extLst>
            <a:ext uri="{FF2B5EF4-FFF2-40B4-BE49-F238E27FC236}">
              <a16:creationId xmlns:a16="http://schemas.microsoft.com/office/drawing/2014/main" id="{11CF5942-5ACD-45B5-8E24-F50D0E0548C0}"/>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617" name="TextBox 3">
          <a:extLst>
            <a:ext uri="{FF2B5EF4-FFF2-40B4-BE49-F238E27FC236}">
              <a16:creationId xmlns:a16="http://schemas.microsoft.com/office/drawing/2014/main" id="{32E223BD-FE7B-4664-8D5D-2CCDCE565F99}"/>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18" name="TextBox 3">
          <a:extLst>
            <a:ext uri="{FF2B5EF4-FFF2-40B4-BE49-F238E27FC236}">
              <a16:creationId xmlns:a16="http://schemas.microsoft.com/office/drawing/2014/main" id="{6E780305-228C-4A45-A800-5941281F344B}"/>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619" name="TextBox 3">
          <a:extLst>
            <a:ext uri="{FF2B5EF4-FFF2-40B4-BE49-F238E27FC236}">
              <a16:creationId xmlns:a16="http://schemas.microsoft.com/office/drawing/2014/main" id="{F7DF8CB2-B2AA-40EC-A4EA-F2521F40E84C}"/>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20" name="TextBox 3">
          <a:extLst>
            <a:ext uri="{FF2B5EF4-FFF2-40B4-BE49-F238E27FC236}">
              <a16:creationId xmlns:a16="http://schemas.microsoft.com/office/drawing/2014/main" id="{719847B8-02B3-4DCA-AF26-710A74112124}"/>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21" name="TextBox 3">
          <a:extLst>
            <a:ext uri="{FF2B5EF4-FFF2-40B4-BE49-F238E27FC236}">
              <a16:creationId xmlns:a16="http://schemas.microsoft.com/office/drawing/2014/main" id="{BA20713B-7216-4FCF-B6F5-10CEBC76F118}"/>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22" name="TextBox 3">
          <a:extLst>
            <a:ext uri="{FF2B5EF4-FFF2-40B4-BE49-F238E27FC236}">
              <a16:creationId xmlns:a16="http://schemas.microsoft.com/office/drawing/2014/main" id="{A26F55F5-7114-401C-84F2-71991314B72E}"/>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23" name="TextBox 3">
          <a:extLst>
            <a:ext uri="{FF2B5EF4-FFF2-40B4-BE49-F238E27FC236}">
              <a16:creationId xmlns:a16="http://schemas.microsoft.com/office/drawing/2014/main" id="{F6970543-D290-474D-AE9B-6356A43FE80F}"/>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0858"/>
    <xdr:sp macro="" textlink="">
      <xdr:nvSpPr>
        <xdr:cNvPr id="4624" name="TextBox 3">
          <a:extLst>
            <a:ext uri="{FF2B5EF4-FFF2-40B4-BE49-F238E27FC236}">
              <a16:creationId xmlns:a16="http://schemas.microsoft.com/office/drawing/2014/main" id="{EBE5F16D-F49F-42F3-AB8D-AFE060C788A3}"/>
            </a:ext>
          </a:extLst>
        </xdr:cNvPr>
        <xdr:cNvSpPr txBox="1">
          <a:spLocks noChangeArrowheads="1"/>
        </xdr:cNvSpPr>
      </xdr:nvSpPr>
      <xdr:spPr bwMode="auto">
        <a:xfrm>
          <a:off x="2439642" y="550793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0858"/>
    <xdr:sp macro="" textlink="">
      <xdr:nvSpPr>
        <xdr:cNvPr id="4625" name="TextBox 3">
          <a:extLst>
            <a:ext uri="{FF2B5EF4-FFF2-40B4-BE49-F238E27FC236}">
              <a16:creationId xmlns:a16="http://schemas.microsoft.com/office/drawing/2014/main" id="{F10465D5-1809-4ABC-90BF-EEAA6D441B69}"/>
            </a:ext>
          </a:extLst>
        </xdr:cNvPr>
        <xdr:cNvSpPr txBox="1">
          <a:spLocks noChangeArrowheads="1"/>
        </xdr:cNvSpPr>
      </xdr:nvSpPr>
      <xdr:spPr bwMode="auto">
        <a:xfrm>
          <a:off x="2439642" y="550793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0858"/>
    <xdr:sp macro="" textlink="">
      <xdr:nvSpPr>
        <xdr:cNvPr id="4626" name="TextBox 3">
          <a:extLst>
            <a:ext uri="{FF2B5EF4-FFF2-40B4-BE49-F238E27FC236}">
              <a16:creationId xmlns:a16="http://schemas.microsoft.com/office/drawing/2014/main" id="{F61AF298-73C9-463C-A16B-6CD2A25E03F6}"/>
            </a:ext>
          </a:extLst>
        </xdr:cNvPr>
        <xdr:cNvSpPr txBox="1">
          <a:spLocks noChangeArrowheads="1"/>
        </xdr:cNvSpPr>
      </xdr:nvSpPr>
      <xdr:spPr bwMode="auto">
        <a:xfrm>
          <a:off x="2439642" y="550793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27" name="TextBox 3">
          <a:extLst>
            <a:ext uri="{FF2B5EF4-FFF2-40B4-BE49-F238E27FC236}">
              <a16:creationId xmlns:a16="http://schemas.microsoft.com/office/drawing/2014/main" id="{7A44BD1D-BD29-4EE1-AE79-9CE137AC3E7B}"/>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28" name="TextBox 3">
          <a:extLst>
            <a:ext uri="{FF2B5EF4-FFF2-40B4-BE49-F238E27FC236}">
              <a16:creationId xmlns:a16="http://schemas.microsoft.com/office/drawing/2014/main" id="{DADA6C85-E25B-42F7-B2D2-6969DFDF7357}"/>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29" name="TextBox 3">
          <a:extLst>
            <a:ext uri="{FF2B5EF4-FFF2-40B4-BE49-F238E27FC236}">
              <a16:creationId xmlns:a16="http://schemas.microsoft.com/office/drawing/2014/main" id="{14877F2B-9404-4A97-87A7-76BFA8B95412}"/>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30" name="TextBox 3">
          <a:extLst>
            <a:ext uri="{FF2B5EF4-FFF2-40B4-BE49-F238E27FC236}">
              <a16:creationId xmlns:a16="http://schemas.microsoft.com/office/drawing/2014/main" id="{C7A00B9D-889A-4CA9-9484-F1F24196E8CE}"/>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631" name="TextBox 3">
          <a:extLst>
            <a:ext uri="{FF2B5EF4-FFF2-40B4-BE49-F238E27FC236}">
              <a16:creationId xmlns:a16="http://schemas.microsoft.com/office/drawing/2014/main" id="{CF1C9348-F724-42E3-8F75-8B06123CA86C}"/>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32" name="TextBox 3">
          <a:extLst>
            <a:ext uri="{FF2B5EF4-FFF2-40B4-BE49-F238E27FC236}">
              <a16:creationId xmlns:a16="http://schemas.microsoft.com/office/drawing/2014/main" id="{9FD3D18B-CFA5-43ED-A41F-ABFC8C8DF841}"/>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33" name="TextBox 3">
          <a:extLst>
            <a:ext uri="{FF2B5EF4-FFF2-40B4-BE49-F238E27FC236}">
              <a16:creationId xmlns:a16="http://schemas.microsoft.com/office/drawing/2014/main" id="{1E4AF213-2DA6-4171-9954-6F955B8F0B58}"/>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34" name="TextBox 3">
          <a:extLst>
            <a:ext uri="{FF2B5EF4-FFF2-40B4-BE49-F238E27FC236}">
              <a16:creationId xmlns:a16="http://schemas.microsoft.com/office/drawing/2014/main" id="{2827022A-EF3F-455A-BD91-5ABC8532A1D9}"/>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0858"/>
    <xdr:sp macro="" textlink="">
      <xdr:nvSpPr>
        <xdr:cNvPr id="4635" name="TextBox 3">
          <a:extLst>
            <a:ext uri="{FF2B5EF4-FFF2-40B4-BE49-F238E27FC236}">
              <a16:creationId xmlns:a16="http://schemas.microsoft.com/office/drawing/2014/main" id="{D943A947-19E1-4C64-9504-F401C130297E}"/>
            </a:ext>
          </a:extLst>
        </xdr:cNvPr>
        <xdr:cNvSpPr txBox="1">
          <a:spLocks noChangeArrowheads="1"/>
        </xdr:cNvSpPr>
      </xdr:nvSpPr>
      <xdr:spPr bwMode="auto">
        <a:xfrm>
          <a:off x="2439642" y="550793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36" name="TextBox 3">
          <a:extLst>
            <a:ext uri="{FF2B5EF4-FFF2-40B4-BE49-F238E27FC236}">
              <a16:creationId xmlns:a16="http://schemas.microsoft.com/office/drawing/2014/main" id="{FBD7C17C-0FBC-4F8A-A011-BC6F6207F8CD}"/>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37" name="TextBox 3">
          <a:extLst>
            <a:ext uri="{FF2B5EF4-FFF2-40B4-BE49-F238E27FC236}">
              <a16:creationId xmlns:a16="http://schemas.microsoft.com/office/drawing/2014/main" id="{1B397E62-2025-4BC1-B86C-04E2792B013A}"/>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38" name="TextBox 3">
          <a:extLst>
            <a:ext uri="{FF2B5EF4-FFF2-40B4-BE49-F238E27FC236}">
              <a16:creationId xmlns:a16="http://schemas.microsoft.com/office/drawing/2014/main" id="{D41590E3-AFE3-4E92-B5B3-376750AF5CF2}"/>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639" name="TextBox 3">
          <a:extLst>
            <a:ext uri="{FF2B5EF4-FFF2-40B4-BE49-F238E27FC236}">
              <a16:creationId xmlns:a16="http://schemas.microsoft.com/office/drawing/2014/main" id="{D6810308-B901-4B50-A6D7-EFCFF1C70898}"/>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0858"/>
    <xdr:sp macro="" textlink="">
      <xdr:nvSpPr>
        <xdr:cNvPr id="4640" name="TextBox 3">
          <a:extLst>
            <a:ext uri="{FF2B5EF4-FFF2-40B4-BE49-F238E27FC236}">
              <a16:creationId xmlns:a16="http://schemas.microsoft.com/office/drawing/2014/main" id="{0CF79588-8256-4E87-AEFC-5EF481A5574A}"/>
            </a:ext>
          </a:extLst>
        </xdr:cNvPr>
        <xdr:cNvSpPr txBox="1">
          <a:spLocks noChangeArrowheads="1"/>
        </xdr:cNvSpPr>
      </xdr:nvSpPr>
      <xdr:spPr bwMode="auto">
        <a:xfrm>
          <a:off x="2439642" y="550793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0858"/>
    <xdr:sp macro="" textlink="">
      <xdr:nvSpPr>
        <xdr:cNvPr id="4641" name="TextBox 3">
          <a:extLst>
            <a:ext uri="{FF2B5EF4-FFF2-40B4-BE49-F238E27FC236}">
              <a16:creationId xmlns:a16="http://schemas.microsoft.com/office/drawing/2014/main" id="{962FFCFB-6F6D-4909-9F37-7834B118C1AC}"/>
            </a:ext>
          </a:extLst>
        </xdr:cNvPr>
        <xdr:cNvSpPr txBox="1">
          <a:spLocks noChangeArrowheads="1"/>
        </xdr:cNvSpPr>
      </xdr:nvSpPr>
      <xdr:spPr bwMode="auto">
        <a:xfrm>
          <a:off x="2439642" y="550793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0858"/>
    <xdr:sp macro="" textlink="">
      <xdr:nvSpPr>
        <xdr:cNvPr id="4642" name="TextBox 3">
          <a:extLst>
            <a:ext uri="{FF2B5EF4-FFF2-40B4-BE49-F238E27FC236}">
              <a16:creationId xmlns:a16="http://schemas.microsoft.com/office/drawing/2014/main" id="{EFE89F58-9E2D-46A8-B168-D796DD91D2BF}"/>
            </a:ext>
          </a:extLst>
        </xdr:cNvPr>
        <xdr:cNvSpPr txBox="1">
          <a:spLocks noChangeArrowheads="1"/>
        </xdr:cNvSpPr>
      </xdr:nvSpPr>
      <xdr:spPr bwMode="auto">
        <a:xfrm>
          <a:off x="2439642" y="550793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0858"/>
    <xdr:sp macro="" textlink="">
      <xdr:nvSpPr>
        <xdr:cNvPr id="4643" name="TextBox 3">
          <a:extLst>
            <a:ext uri="{FF2B5EF4-FFF2-40B4-BE49-F238E27FC236}">
              <a16:creationId xmlns:a16="http://schemas.microsoft.com/office/drawing/2014/main" id="{A1AD0D85-AD12-4B3C-8566-F8376219B369}"/>
            </a:ext>
          </a:extLst>
        </xdr:cNvPr>
        <xdr:cNvSpPr txBox="1">
          <a:spLocks noChangeArrowheads="1"/>
        </xdr:cNvSpPr>
      </xdr:nvSpPr>
      <xdr:spPr bwMode="auto">
        <a:xfrm>
          <a:off x="2439642" y="550793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44" name="TextBox 3">
          <a:extLst>
            <a:ext uri="{FF2B5EF4-FFF2-40B4-BE49-F238E27FC236}">
              <a16:creationId xmlns:a16="http://schemas.microsoft.com/office/drawing/2014/main" id="{B579F4D0-BE78-44B5-BCEA-5AC71D5DA048}"/>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45" name="TextBox 3">
          <a:extLst>
            <a:ext uri="{FF2B5EF4-FFF2-40B4-BE49-F238E27FC236}">
              <a16:creationId xmlns:a16="http://schemas.microsoft.com/office/drawing/2014/main" id="{000D88C1-AD2B-4477-A892-38D6544DDC74}"/>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646" name="TextBox 3">
          <a:extLst>
            <a:ext uri="{FF2B5EF4-FFF2-40B4-BE49-F238E27FC236}">
              <a16:creationId xmlns:a16="http://schemas.microsoft.com/office/drawing/2014/main" id="{62976160-DB8F-4AE6-BAEF-7C1B3346CE84}"/>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47" name="TextBox 3">
          <a:extLst>
            <a:ext uri="{FF2B5EF4-FFF2-40B4-BE49-F238E27FC236}">
              <a16:creationId xmlns:a16="http://schemas.microsoft.com/office/drawing/2014/main" id="{180B65D9-8144-41FB-8FA9-498299D1DDDB}"/>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48" name="TextBox 3">
          <a:extLst>
            <a:ext uri="{FF2B5EF4-FFF2-40B4-BE49-F238E27FC236}">
              <a16:creationId xmlns:a16="http://schemas.microsoft.com/office/drawing/2014/main" id="{D0C8139E-F3E8-4A15-BE8B-56B49C8BCF8C}"/>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649" name="TextBox 3">
          <a:extLst>
            <a:ext uri="{FF2B5EF4-FFF2-40B4-BE49-F238E27FC236}">
              <a16:creationId xmlns:a16="http://schemas.microsoft.com/office/drawing/2014/main" id="{7A97E99B-B6B1-4DDF-BFC8-C4E05C4B8D3F}"/>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50" name="TextBox 3">
          <a:extLst>
            <a:ext uri="{FF2B5EF4-FFF2-40B4-BE49-F238E27FC236}">
              <a16:creationId xmlns:a16="http://schemas.microsoft.com/office/drawing/2014/main" id="{1882C120-5FA2-4008-9B70-7139DC50E504}"/>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651" name="TextBox 3">
          <a:extLst>
            <a:ext uri="{FF2B5EF4-FFF2-40B4-BE49-F238E27FC236}">
              <a16:creationId xmlns:a16="http://schemas.microsoft.com/office/drawing/2014/main" id="{3E1130B9-28AA-4BB3-A55C-2266124E9A47}"/>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52" name="TextBox 3">
          <a:extLst>
            <a:ext uri="{FF2B5EF4-FFF2-40B4-BE49-F238E27FC236}">
              <a16:creationId xmlns:a16="http://schemas.microsoft.com/office/drawing/2014/main" id="{A0838DB2-7C7D-457E-A8A1-1E645AE8130A}"/>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0858"/>
    <xdr:sp macro="" textlink="">
      <xdr:nvSpPr>
        <xdr:cNvPr id="4653" name="TextBox 3">
          <a:extLst>
            <a:ext uri="{FF2B5EF4-FFF2-40B4-BE49-F238E27FC236}">
              <a16:creationId xmlns:a16="http://schemas.microsoft.com/office/drawing/2014/main" id="{4B6C2410-BFC8-4F76-AC74-468B5B6496E7}"/>
            </a:ext>
          </a:extLst>
        </xdr:cNvPr>
        <xdr:cNvSpPr txBox="1">
          <a:spLocks noChangeArrowheads="1"/>
        </xdr:cNvSpPr>
      </xdr:nvSpPr>
      <xdr:spPr bwMode="auto">
        <a:xfrm>
          <a:off x="2439642" y="550793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4033"/>
    <xdr:sp macro="" textlink="">
      <xdr:nvSpPr>
        <xdr:cNvPr id="4654" name="TextBox 3">
          <a:extLst>
            <a:ext uri="{FF2B5EF4-FFF2-40B4-BE49-F238E27FC236}">
              <a16:creationId xmlns:a16="http://schemas.microsoft.com/office/drawing/2014/main" id="{4601D2DA-68FC-4A90-8B10-B28461941706}"/>
            </a:ext>
          </a:extLst>
        </xdr:cNvPr>
        <xdr:cNvSpPr txBox="1">
          <a:spLocks noChangeArrowheads="1"/>
        </xdr:cNvSpPr>
      </xdr:nvSpPr>
      <xdr:spPr bwMode="auto">
        <a:xfrm>
          <a:off x="2439642" y="550793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0858"/>
    <xdr:sp macro="" textlink="">
      <xdr:nvSpPr>
        <xdr:cNvPr id="4655" name="TextBox 3">
          <a:extLst>
            <a:ext uri="{FF2B5EF4-FFF2-40B4-BE49-F238E27FC236}">
              <a16:creationId xmlns:a16="http://schemas.microsoft.com/office/drawing/2014/main" id="{0E131BCD-FCF6-4DAF-9470-E8F7A0699AAD}"/>
            </a:ext>
          </a:extLst>
        </xdr:cNvPr>
        <xdr:cNvSpPr txBox="1">
          <a:spLocks noChangeArrowheads="1"/>
        </xdr:cNvSpPr>
      </xdr:nvSpPr>
      <xdr:spPr bwMode="auto">
        <a:xfrm>
          <a:off x="2439642" y="5507935"/>
          <a:ext cx="0" cy="29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4033"/>
    <xdr:sp macro="" textlink="">
      <xdr:nvSpPr>
        <xdr:cNvPr id="4656" name="TextBox 3">
          <a:extLst>
            <a:ext uri="{FF2B5EF4-FFF2-40B4-BE49-F238E27FC236}">
              <a16:creationId xmlns:a16="http://schemas.microsoft.com/office/drawing/2014/main" id="{03BD234F-15BA-414E-A918-ABC851C1BE29}"/>
            </a:ext>
          </a:extLst>
        </xdr:cNvPr>
        <xdr:cNvSpPr txBox="1">
          <a:spLocks noChangeArrowheads="1"/>
        </xdr:cNvSpPr>
      </xdr:nvSpPr>
      <xdr:spPr bwMode="auto">
        <a:xfrm>
          <a:off x="2439642" y="550793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2133"/>
    <xdr:sp macro="" textlink="">
      <xdr:nvSpPr>
        <xdr:cNvPr id="4657" name="TextBox 3">
          <a:extLst>
            <a:ext uri="{FF2B5EF4-FFF2-40B4-BE49-F238E27FC236}">
              <a16:creationId xmlns:a16="http://schemas.microsoft.com/office/drawing/2014/main" id="{895298E9-A1BB-4B82-9F21-166B75AE3C49}"/>
            </a:ext>
          </a:extLst>
        </xdr:cNvPr>
        <xdr:cNvSpPr txBox="1">
          <a:spLocks noChangeArrowheads="1"/>
        </xdr:cNvSpPr>
      </xdr:nvSpPr>
      <xdr:spPr bwMode="auto">
        <a:xfrm>
          <a:off x="2439642" y="55079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3083"/>
    <xdr:sp macro="" textlink="">
      <xdr:nvSpPr>
        <xdr:cNvPr id="4658" name="TextBox 3">
          <a:extLst>
            <a:ext uri="{FF2B5EF4-FFF2-40B4-BE49-F238E27FC236}">
              <a16:creationId xmlns:a16="http://schemas.microsoft.com/office/drawing/2014/main" id="{F066394A-36AC-4633-A471-90062BA9CC3F}"/>
            </a:ext>
          </a:extLst>
        </xdr:cNvPr>
        <xdr:cNvSpPr txBox="1">
          <a:spLocks noChangeArrowheads="1"/>
        </xdr:cNvSpPr>
      </xdr:nvSpPr>
      <xdr:spPr bwMode="auto">
        <a:xfrm>
          <a:off x="2439642" y="55079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4033"/>
    <xdr:sp macro="" textlink="">
      <xdr:nvSpPr>
        <xdr:cNvPr id="4659" name="TextBox 3">
          <a:extLst>
            <a:ext uri="{FF2B5EF4-FFF2-40B4-BE49-F238E27FC236}">
              <a16:creationId xmlns:a16="http://schemas.microsoft.com/office/drawing/2014/main" id="{8962CEDE-C797-41C8-A441-D8B32E7B5306}"/>
            </a:ext>
          </a:extLst>
        </xdr:cNvPr>
        <xdr:cNvSpPr txBox="1">
          <a:spLocks noChangeArrowheads="1"/>
        </xdr:cNvSpPr>
      </xdr:nvSpPr>
      <xdr:spPr bwMode="auto">
        <a:xfrm>
          <a:off x="2439642" y="550793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60" name="TextBox 3">
          <a:extLst>
            <a:ext uri="{FF2B5EF4-FFF2-40B4-BE49-F238E27FC236}">
              <a16:creationId xmlns:a16="http://schemas.microsoft.com/office/drawing/2014/main" id="{4DB2ECCA-CDD6-4306-9A3B-13CB5404200C}"/>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294033"/>
    <xdr:sp macro="" textlink="">
      <xdr:nvSpPr>
        <xdr:cNvPr id="4661" name="TextBox 3">
          <a:extLst>
            <a:ext uri="{FF2B5EF4-FFF2-40B4-BE49-F238E27FC236}">
              <a16:creationId xmlns:a16="http://schemas.microsoft.com/office/drawing/2014/main" id="{6B33E179-E82C-44A4-BA27-5D33FBDC8DA1}"/>
            </a:ext>
          </a:extLst>
        </xdr:cNvPr>
        <xdr:cNvSpPr txBox="1">
          <a:spLocks noChangeArrowheads="1"/>
        </xdr:cNvSpPr>
      </xdr:nvSpPr>
      <xdr:spPr bwMode="auto">
        <a:xfrm>
          <a:off x="2439642" y="5507935"/>
          <a:ext cx="0" cy="29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62" name="TextBox 3">
          <a:extLst>
            <a:ext uri="{FF2B5EF4-FFF2-40B4-BE49-F238E27FC236}">
              <a16:creationId xmlns:a16="http://schemas.microsoft.com/office/drawing/2014/main" id="{DE3053EC-F3C6-4FE3-94AB-6CCD13D9F9DC}"/>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3558"/>
    <xdr:sp macro="" textlink="">
      <xdr:nvSpPr>
        <xdr:cNvPr id="4663" name="TextBox 3">
          <a:extLst>
            <a:ext uri="{FF2B5EF4-FFF2-40B4-BE49-F238E27FC236}">
              <a16:creationId xmlns:a16="http://schemas.microsoft.com/office/drawing/2014/main" id="{09182798-4C29-41BC-92B4-1AC88E06D2EC}"/>
            </a:ext>
          </a:extLst>
        </xdr:cNvPr>
        <xdr:cNvSpPr txBox="1">
          <a:spLocks noChangeArrowheads="1"/>
        </xdr:cNvSpPr>
      </xdr:nvSpPr>
      <xdr:spPr bwMode="auto">
        <a:xfrm>
          <a:off x="2439642" y="550793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664" name="TextBox 3">
          <a:extLst>
            <a:ext uri="{FF2B5EF4-FFF2-40B4-BE49-F238E27FC236}">
              <a16:creationId xmlns:a16="http://schemas.microsoft.com/office/drawing/2014/main" id="{2E59B602-20A6-44DF-AB85-FB84F1EBDD5F}"/>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3558"/>
    <xdr:sp macro="" textlink="">
      <xdr:nvSpPr>
        <xdr:cNvPr id="4665" name="TextBox 3">
          <a:extLst>
            <a:ext uri="{FF2B5EF4-FFF2-40B4-BE49-F238E27FC236}">
              <a16:creationId xmlns:a16="http://schemas.microsoft.com/office/drawing/2014/main" id="{1F96CFFD-77F0-4658-9CE0-CD858C4597C9}"/>
            </a:ext>
          </a:extLst>
        </xdr:cNvPr>
        <xdr:cNvSpPr txBox="1">
          <a:spLocks noChangeArrowheads="1"/>
        </xdr:cNvSpPr>
      </xdr:nvSpPr>
      <xdr:spPr bwMode="auto">
        <a:xfrm>
          <a:off x="2439642" y="550793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3083"/>
    <xdr:sp macro="" textlink="">
      <xdr:nvSpPr>
        <xdr:cNvPr id="4666" name="TextBox 3">
          <a:extLst>
            <a:ext uri="{FF2B5EF4-FFF2-40B4-BE49-F238E27FC236}">
              <a16:creationId xmlns:a16="http://schemas.microsoft.com/office/drawing/2014/main" id="{8A01397A-ED65-4967-AD62-E18069EB16E0}"/>
            </a:ext>
          </a:extLst>
        </xdr:cNvPr>
        <xdr:cNvSpPr txBox="1">
          <a:spLocks noChangeArrowheads="1"/>
        </xdr:cNvSpPr>
      </xdr:nvSpPr>
      <xdr:spPr bwMode="auto">
        <a:xfrm>
          <a:off x="2439642" y="55079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03558"/>
    <xdr:sp macro="" textlink="">
      <xdr:nvSpPr>
        <xdr:cNvPr id="4667" name="TextBox 3">
          <a:extLst>
            <a:ext uri="{FF2B5EF4-FFF2-40B4-BE49-F238E27FC236}">
              <a16:creationId xmlns:a16="http://schemas.microsoft.com/office/drawing/2014/main" id="{6E4AB810-6D35-4ED1-BDA4-CDA596C3B75D}"/>
            </a:ext>
          </a:extLst>
        </xdr:cNvPr>
        <xdr:cNvSpPr txBox="1">
          <a:spLocks noChangeArrowheads="1"/>
        </xdr:cNvSpPr>
      </xdr:nvSpPr>
      <xdr:spPr bwMode="auto">
        <a:xfrm>
          <a:off x="2439642" y="5507935"/>
          <a:ext cx="0" cy="30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3083"/>
    <xdr:sp macro="" textlink="">
      <xdr:nvSpPr>
        <xdr:cNvPr id="4668" name="TextBox 3">
          <a:extLst>
            <a:ext uri="{FF2B5EF4-FFF2-40B4-BE49-F238E27FC236}">
              <a16:creationId xmlns:a16="http://schemas.microsoft.com/office/drawing/2014/main" id="{02FE5173-A5A4-4323-9DE4-8F85D18CD1CF}"/>
            </a:ext>
          </a:extLst>
        </xdr:cNvPr>
        <xdr:cNvSpPr txBox="1">
          <a:spLocks noChangeArrowheads="1"/>
        </xdr:cNvSpPr>
      </xdr:nvSpPr>
      <xdr:spPr bwMode="auto">
        <a:xfrm>
          <a:off x="2439642" y="55079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44086"/>
    <xdr:sp macro="" textlink="">
      <xdr:nvSpPr>
        <xdr:cNvPr id="4669" name="TextBox 3">
          <a:extLst>
            <a:ext uri="{FF2B5EF4-FFF2-40B4-BE49-F238E27FC236}">
              <a16:creationId xmlns:a16="http://schemas.microsoft.com/office/drawing/2014/main" id="{D1F27E8D-2373-4327-8E92-F19706664B4E}"/>
            </a:ext>
          </a:extLst>
        </xdr:cNvPr>
        <xdr:cNvSpPr txBox="1">
          <a:spLocks noChangeArrowheads="1"/>
        </xdr:cNvSpPr>
      </xdr:nvSpPr>
      <xdr:spPr bwMode="auto">
        <a:xfrm>
          <a:off x="2439642" y="55079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32133"/>
    <xdr:sp macro="" textlink="">
      <xdr:nvSpPr>
        <xdr:cNvPr id="4670" name="TextBox 3">
          <a:extLst>
            <a:ext uri="{FF2B5EF4-FFF2-40B4-BE49-F238E27FC236}">
              <a16:creationId xmlns:a16="http://schemas.microsoft.com/office/drawing/2014/main" id="{5EB27ECC-758D-4420-B646-8A89111C307A}"/>
            </a:ext>
          </a:extLst>
        </xdr:cNvPr>
        <xdr:cNvSpPr txBox="1">
          <a:spLocks noChangeArrowheads="1"/>
        </xdr:cNvSpPr>
      </xdr:nvSpPr>
      <xdr:spPr bwMode="auto">
        <a:xfrm>
          <a:off x="2439642" y="55079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3083"/>
    <xdr:sp macro="" textlink="">
      <xdr:nvSpPr>
        <xdr:cNvPr id="4671" name="TextBox 3">
          <a:extLst>
            <a:ext uri="{FF2B5EF4-FFF2-40B4-BE49-F238E27FC236}">
              <a16:creationId xmlns:a16="http://schemas.microsoft.com/office/drawing/2014/main" id="{46299B12-D2F0-4AA3-9F31-9BCCCF8E9AB0}"/>
            </a:ext>
          </a:extLst>
        </xdr:cNvPr>
        <xdr:cNvSpPr txBox="1">
          <a:spLocks noChangeArrowheads="1"/>
        </xdr:cNvSpPr>
      </xdr:nvSpPr>
      <xdr:spPr bwMode="auto">
        <a:xfrm>
          <a:off x="2439642" y="55079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72" name="TextBox 3">
          <a:extLst>
            <a:ext uri="{FF2B5EF4-FFF2-40B4-BE49-F238E27FC236}">
              <a16:creationId xmlns:a16="http://schemas.microsoft.com/office/drawing/2014/main" id="{8200C441-3A80-4629-8909-7C3D51B174AB}"/>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13083"/>
    <xdr:sp macro="" textlink="">
      <xdr:nvSpPr>
        <xdr:cNvPr id="4673" name="TextBox 3">
          <a:extLst>
            <a:ext uri="{FF2B5EF4-FFF2-40B4-BE49-F238E27FC236}">
              <a16:creationId xmlns:a16="http://schemas.microsoft.com/office/drawing/2014/main" id="{CB6C2779-8421-457F-8266-C8C9EBA7FD5C}"/>
            </a:ext>
          </a:extLst>
        </xdr:cNvPr>
        <xdr:cNvSpPr txBox="1">
          <a:spLocks noChangeArrowheads="1"/>
        </xdr:cNvSpPr>
      </xdr:nvSpPr>
      <xdr:spPr bwMode="auto">
        <a:xfrm>
          <a:off x="2439642" y="55079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74" name="TextBox 3">
          <a:extLst>
            <a:ext uri="{FF2B5EF4-FFF2-40B4-BE49-F238E27FC236}">
              <a16:creationId xmlns:a16="http://schemas.microsoft.com/office/drawing/2014/main" id="{75E43B3B-5AB6-44FB-AB38-7BAF45B8C97C}"/>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22608"/>
    <xdr:sp macro="" textlink="">
      <xdr:nvSpPr>
        <xdr:cNvPr id="4675" name="TextBox 3">
          <a:extLst>
            <a:ext uri="{FF2B5EF4-FFF2-40B4-BE49-F238E27FC236}">
              <a16:creationId xmlns:a16="http://schemas.microsoft.com/office/drawing/2014/main" id="{9F92EBC3-6011-4208-ADB1-E31E4A613011}"/>
            </a:ext>
          </a:extLst>
        </xdr:cNvPr>
        <xdr:cNvSpPr txBox="1">
          <a:spLocks noChangeArrowheads="1"/>
        </xdr:cNvSpPr>
      </xdr:nvSpPr>
      <xdr:spPr bwMode="auto">
        <a:xfrm>
          <a:off x="2439642" y="550793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676" name="TextBox 3">
          <a:extLst>
            <a:ext uri="{FF2B5EF4-FFF2-40B4-BE49-F238E27FC236}">
              <a16:creationId xmlns:a16="http://schemas.microsoft.com/office/drawing/2014/main" id="{99952734-B210-4240-BCAE-2F687DD8E201}"/>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677" name="TextBox 3">
          <a:extLst>
            <a:ext uri="{FF2B5EF4-FFF2-40B4-BE49-F238E27FC236}">
              <a16:creationId xmlns:a16="http://schemas.microsoft.com/office/drawing/2014/main" id="{3A9CBC03-B24C-4F9C-80CE-63F3BF9231A6}"/>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78" name="TextBox 3">
          <a:extLst>
            <a:ext uri="{FF2B5EF4-FFF2-40B4-BE49-F238E27FC236}">
              <a16:creationId xmlns:a16="http://schemas.microsoft.com/office/drawing/2014/main" id="{2BFED1B3-4523-437F-91E5-1BB39F2646F6}"/>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3611"/>
    <xdr:sp macro="" textlink="">
      <xdr:nvSpPr>
        <xdr:cNvPr id="4679" name="TextBox 3">
          <a:extLst>
            <a:ext uri="{FF2B5EF4-FFF2-40B4-BE49-F238E27FC236}">
              <a16:creationId xmlns:a16="http://schemas.microsoft.com/office/drawing/2014/main" id="{51C8EA5F-098B-4412-B777-312CA74FFC8D}"/>
            </a:ext>
          </a:extLst>
        </xdr:cNvPr>
        <xdr:cNvSpPr txBox="1">
          <a:spLocks noChangeArrowheads="1"/>
        </xdr:cNvSpPr>
      </xdr:nvSpPr>
      <xdr:spPr bwMode="auto">
        <a:xfrm>
          <a:off x="2439642" y="55079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356786"/>
    <xdr:sp macro="" textlink="">
      <xdr:nvSpPr>
        <xdr:cNvPr id="4680" name="TextBox 3">
          <a:extLst>
            <a:ext uri="{FF2B5EF4-FFF2-40B4-BE49-F238E27FC236}">
              <a16:creationId xmlns:a16="http://schemas.microsoft.com/office/drawing/2014/main" id="{431039CF-DDFB-4EE1-A19D-A58C2E1D120E}"/>
            </a:ext>
          </a:extLst>
        </xdr:cNvPr>
        <xdr:cNvSpPr txBox="1">
          <a:spLocks noChangeArrowheads="1"/>
        </xdr:cNvSpPr>
      </xdr:nvSpPr>
      <xdr:spPr bwMode="auto">
        <a:xfrm>
          <a:off x="2439642" y="55079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44062"/>
    <xdr:sp macro="" textlink="">
      <xdr:nvSpPr>
        <xdr:cNvPr id="4681" name="TextBox 3">
          <a:extLst>
            <a:ext uri="{FF2B5EF4-FFF2-40B4-BE49-F238E27FC236}">
              <a16:creationId xmlns:a16="http://schemas.microsoft.com/office/drawing/2014/main" id="{AB6909FF-719B-4519-BFED-12DC57F80EA7}"/>
            </a:ext>
          </a:extLst>
        </xdr:cNvPr>
        <xdr:cNvSpPr txBox="1">
          <a:spLocks noChangeArrowheads="1"/>
        </xdr:cNvSpPr>
      </xdr:nvSpPr>
      <xdr:spPr bwMode="auto">
        <a:xfrm>
          <a:off x="2439642" y="9972261"/>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4682" name="TextBox 3">
          <a:extLst>
            <a:ext uri="{FF2B5EF4-FFF2-40B4-BE49-F238E27FC236}">
              <a16:creationId xmlns:a16="http://schemas.microsoft.com/office/drawing/2014/main" id="{7C8CDAE1-2B8F-4FE6-8603-FC17C2431313}"/>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4683" name="TextBox 3">
          <a:extLst>
            <a:ext uri="{FF2B5EF4-FFF2-40B4-BE49-F238E27FC236}">
              <a16:creationId xmlns:a16="http://schemas.microsoft.com/office/drawing/2014/main" id="{44A04F91-6CB7-4B26-ADDF-7B0497E18F01}"/>
            </a:ext>
          </a:extLst>
        </xdr:cNvPr>
        <xdr:cNvSpPr txBox="1">
          <a:spLocks noChangeArrowheads="1"/>
        </xdr:cNvSpPr>
      </xdr:nvSpPr>
      <xdr:spPr bwMode="auto">
        <a:xfrm>
          <a:off x="2439642" y="9972261"/>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01212"/>
    <xdr:sp macro="" textlink="">
      <xdr:nvSpPr>
        <xdr:cNvPr id="4684" name="TextBox 3">
          <a:extLst>
            <a:ext uri="{FF2B5EF4-FFF2-40B4-BE49-F238E27FC236}">
              <a16:creationId xmlns:a16="http://schemas.microsoft.com/office/drawing/2014/main" id="{295DAE69-327C-41A9-AED2-A82B7273282B}"/>
            </a:ext>
          </a:extLst>
        </xdr:cNvPr>
        <xdr:cNvSpPr txBox="1">
          <a:spLocks noChangeArrowheads="1"/>
        </xdr:cNvSpPr>
      </xdr:nvSpPr>
      <xdr:spPr bwMode="auto">
        <a:xfrm>
          <a:off x="2439642" y="9972261"/>
          <a:ext cx="0" cy="901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05962"/>
    <xdr:sp macro="" textlink="">
      <xdr:nvSpPr>
        <xdr:cNvPr id="4685" name="TextBox 3">
          <a:extLst>
            <a:ext uri="{FF2B5EF4-FFF2-40B4-BE49-F238E27FC236}">
              <a16:creationId xmlns:a16="http://schemas.microsoft.com/office/drawing/2014/main" id="{D3ED8ECA-214F-4EC3-BC30-18908FBBF856}"/>
            </a:ext>
          </a:extLst>
        </xdr:cNvPr>
        <xdr:cNvSpPr txBox="1">
          <a:spLocks noChangeArrowheads="1"/>
        </xdr:cNvSpPr>
      </xdr:nvSpPr>
      <xdr:spPr bwMode="auto">
        <a:xfrm>
          <a:off x="2439642" y="9972261"/>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91687"/>
    <xdr:sp macro="" textlink="">
      <xdr:nvSpPr>
        <xdr:cNvPr id="4686" name="TextBox 3">
          <a:extLst>
            <a:ext uri="{FF2B5EF4-FFF2-40B4-BE49-F238E27FC236}">
              <a16:creationId xmlns:a16="http://schemas.microsoft.com/office/drawing/2014/main" id="{DE90BD9C-9CE7-4F59-81E7-FC8701BA707C}"/>
            </a:ext>
          </a:extLst>
        </xdr:cNvPr>
        <xdr:cNvSpPr txBox="1">
          <a:spLocks noChangeArrowheads="1"/>
        </xdr:cNvSpPr>
      </xdr:nvSpPr>
      <xdr:spPr bwMode="auto">
        <a:xfrm>
          <a:off x="2439642" y="9972261"/>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05962"/>
    <xdr:sp macro="" textlink="">
      <xdr:nvSpPr>
        <xdr:cNvPr id="4687" name="TextBox 3">
          <a:extLst>
            <a:ext uri="{FF2B5EF4-FFF2-40B4-BE49-F238E27FC236}">
              <a16:creationId xmlns:a16="http://schemas.microsoft.com/office/drawing/2014/main" id="{93807836-1490-4F2C-B6D5-7B28E514B62A}"/>
            </a:ext>
          </a:extLst>
        </xdr:cNvPr>
        <xdr:cNvSpPr txBox="1">
          <a:spLocks noChangeArrowheads="1"/>
        </xdr:cNvSpPr>
      </xdr:nvSpPr>
      <xdr:spPr bwMode="auto">
        <a:xfrm>
          <a:off x="2439642" y="9972261"/>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4688" name="TextBox 3">
          <a:extLst>
            <a:ext uri="{FF2B5EF4-FFF2-40B4-BE49-F238E27FC236}">
              <a16:creationId xmlns:a16="http://schemas.microsoft.com/office/drawing/2014/main" id="{E45BFE5F-37B7-4F32-8CA4-B282361DC060}"/>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05962"/>
    <xdr:sp macro="" textlink="">
      <xdr:nvSpPr>
        <xdr:cNvPr id="4689" name="TextBox 3">
          <a:extLst>
            <a:ext uri="{FF2B5EF4-FFF2-40B4-BE49-F238E27FC236}">
              <a16:creationId xmlns:a16="http://schemas.microsoft.com/office/drawing/2014/main" id="{9229AC99-5B5E-4F2F-82D9-5528E2F01CA1}"/>
            </a:ext>
          </a:extLst>
        </xdr:cNvPr>
        <xdr:cNvSpPr txBox="1">
          <a:spLocks noChangeArrowheads="1"/>
        </xdr:cNvSpPr>
      </xdr:nvSpPr>
      <xdr:spPr bwMode="auto">
        <a:xfrm>
          <a:off x="2439642" y="9972261"/>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4690" name="TextBox 3">
          <a:extLst>
            <a:ext uri="{FF2B5EF4-FFF2-40B4-BE49-F238E27FC236}">
              <a16:creationId xmlns:a16="http://schemas.microsoft.com/office/drawing/2014/main" id="{373346C9-13B6-411B-AB5C-290B9E7AA26E}"/>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63112"/>
    <xdr:sp macro="" textlink="">
      <xdr:nvSpPr>
        <xdr:cNvPr id="4691" name="TextBox 3">
          <a:extLst>
            <a:ext uri="{FF2B5EF4-FFF2-40B4-BE49-F238E27FC236}">
              <a16:creationId xmlns:a16="http://schemas.microsoft.com/office/drawing/2014/main" id="{FFADA4D2-8AF9-4514-946E-CEF975DCE317}"/>
            </a:ext>
          </a:extLst>
        </xdr:cNvPr>
        <xdr:cNvSpPr txBox="1">
          <a:spLocks noChangeArrowheads="1"/>
        </xdr:cNvSpPr>
      </xdr:nvSpPr>
      <xdr:spPr bwMode="auto">
        <a:xfrm>
          <a:off x="2439642" y="9972261"/>
          <a:ext cx="0" cy="863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44062"/>
    <xdr:sp macro="" textlink="">
      <xdr:nvSpPr>
        <xdr:cNvPr id="4692" name="TextBox 3">
          <a:extLst>
            <a:ext uri="{FF2B5EF4-FFF2-40B4-BE49-F238E27FC236}">
              <a16:creationId xmlns:a16="http://schemas.microsoft.com/office/drawing/2014/main" id="{B22EC7FE-4B40-488A-A38C-4A58633A073D}"/>
            </a:ext>
          </a:extLst>
        </xdr:cNvPr>
        <xdr:cNvSpPr txBox="1">
          <a:spLocks noChangeArrowheads="1"/>
        </xdr:cNvSpPr>
      </xdr:nvSpPr>
      <xdr:spPr bwMode="auto">
        <a:xfrm>
          <a:off x="2439642" y="9972261"/>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4693" name="TextBox 3">
          <a:extLst>
            <a:ext uri="{FF2B5EF4-FFF2-40B4-BE49-F238E27FC236}">
              <a16:creationId xmlns:a16="http://schemas.microsoft.com/office/drawing/2014/main" id="{02BFF7A4-CCED-44E3-8387-DFF7A0291B81}"/>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4694" name="TextBox 3">
          <a:extLst>
            <a:ext uri="{FF2B5EF4-FFF2-40B4-BE49-F238E27FC236}">
              <a16:creationId xmlns:a16="http://schemas.microsoft.com/office/drawing/2014/main" id="{F9CAD225-E9C4-4B6B-905D-B95E743CC0A6}"/>
            </a:ext>
          </a:extLst>
        </xdr:cNvPr>
        <xdr:cNvSpPr txBox="1">
          <a:spLocks noChangeArrowheads="1"/>
        </xdr:cNvSpPr>
      </xdr:nvSpPr>
      <xdr:spPr bwMode="auto">
        <a:xfrm>
          <a:off x="2439642" y="9972261"/>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4695" name="TextBox 3">
          <a:extLst>
            <a:ext uri="{FF2B5EF4-FFF2-40B4-BE49-F238E27FC236}">
              <a16:creationId xmlns:a16="http://schemas.microsoft.com/office/drawing/2014/main" id="{3B921AF8-D76E-4D05-9E30-DC0510E9D558}"/>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4696" name="TextBox 3">
          <a:extLst>
            <a:ext uri="{FF2B5EF4-FFF2-40B4-BE49-F238E27FC236}">
              <a16:creationId xmlns:a16="http://schemas.microsoft.com/office/drawing/2014/main" id="{D9DCEBD1-7022-441B-B132-4169F5CBE4C8}"/>
            </a:ext>
          </a:extLst>
        </xdr:cNvPr>
        <xdr:cNvSpPr txBox="1">
          <a:spLocks noChangeArrowheads="1"/>
        </xdr:cNvSpPr>
      </xdr:nvSpPr>
      <xdr:spPr bwMode="auto">
        <a:xfrm>
          <a:off x="2439642" y="9972261"/>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4697" name="TextBox 3">
          <a:extLst>
            <a:ext uri="{FF2B5EF4-FFF2-40B4-BE49-F238E27FC236}">
              <a16:creationId xmlns:a16="http://schemas.microsoft.com/office/drawing/2014/main" id="{3C73C7D5-69C6-424F-8F41-7DF1C1771715}"/>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10737"/>
    <xdr:sp macro="" textlink="">
      <xdr:nvSpPr>
        <xdr:cNvPr id="4698" name="TextBox 3">
          <a:extLst>
            <a:ext uri="{FF2B5EF4-FFF2-40B4-BE49-F238E27FC236}">
              <a16:creationId xmlns:a16="http://schemas.microsoft.com/office/drawing/2014/main" id="{266E07ED-BF51-4DAC-B31E-F6D023792669}"/>
            </a:ext>
          </a:extLst>
        </xdr:cNvPr>
        <xdr:cNvSpPr txBox="1">
          <a:spLocks noChangeArrowheads="1"/>
        </xdr:cNvSpPr>
      </xdr:nvSpPr>
      <xdr:spPr bwMode="auto">
        <a:xfrm>
          <a:off x="2439642" y="9972261"/>
          <a:ext cx="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91687"/>
    <xdr:sp macro="" textlink="">
      <xdr:nvSpPr>
        <xdr:cNvPr id="4699" name="TextBox 3">
          <a:extLst>
            <a:ext uri="{FF2B5EF4-FFF2-40B4-BE49-F238E27FC236}">
              <a16:creationId xmlns:a16="http://schemas.microsoft.com/office/drawing/2014/main" id="{1086AB38-930D-49D5-8B6A-072FD8557544}"/>
            </a:ext>
          </a:extLst>
        </xdr:cNvPr>
        <xdr:cNvSpPr txBox="1">
          <a:spLocks noChangeArrowheads="1"/>
        </xdr:cNvSpPr>
      </xdr:nvSpPr>
      <xdr:spPr bwMode="auto">
        <a:xfrm>
          <a:off x="2439642" y="9972261"/>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82162"/>
    <xdr:sp macro="" textlink="">
      <xdr:nvSpPr>
        <xdr:cNvPr id="4700" name="TextBox 3">
          <a:extLst>
            <a:ext uri="{FF2B5EF4-FFF2-40B4-BE49-F238E27FC236}">
              <a16:creationId xmlns:a16="http://schemas.microsoft.com/office/drawing/2014/main" id="{33E08F52-05E7-44C0-A29B-9CCF7C32BF37}"/>
            </a:ext>
          </a:extLst>
        </xdr:cNvPr>
        <xdr:cNvSpPr txBox="1">
          <a:spLocks noChangeArrowheads="1"/>
        </xdr:cNvSpPr>
      </xdr:nvSpPr>
      <xdr:spPr bwMode="auto">
        <a:xfrm>
          <a:off x="2439642" y="9972261"/>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91687"/>
    <xdr:sp macro="" textlink="">
      <xdr:nvSpPr>
        <xdr:cNvPr id="4701" name="TextBox 3">
          <a:extLst>
            <a:ext uri="{FF2B5EF4-FFF2-40B4-BE49-F238E27FC236}">
              <a16:creationId xmlns:a16="http://schemas.microsoft.com/office/drawing/2014/main" id="{CD707D0A-3EBE-41D1-A023-7CABE245546C}"/>
            </a:ext>
          </a:extLst>
        </xdr:cNvPr>
        <xdr:cNvSpPr txBox="1">
          <a:spLocks noChangeArrowheads="1"/>
        </xdr:cNvSpPr>
      </xdr:nvSpPr>
      <xdr:spPr bwMode="auto">
        <a:xfrm>
          <a:off x="2439642" y="9972261"/>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82162"/>
    <xdr:sp macro="" textlink="">
      <xdr:nvSpPr>
        <xdr:cNvPr id="4702" name="TextBox 3">
          <a:extLst>
            <a:ext uri="{FF2B5EF4-FFF2-40B4-BE49-F238E27FC236}">
              <a16:creationId xmlns:a16="http://schemas.microsoft.com/office/drawing/2014/main" id="{ED04EF91-835A-4DC3-927D-A302256542D8}"/>
            </a:ext>
          </a:extLst>
        </xdr:cNvPr>
        <xdr:cNvSpPr txBox="1">
          <a:spLocks noChangeArrowheads="1"/>
        </xdr:cNvSpPr>
      </xdr:nvSpPr>
      <xdr:spPr bwMode="auto">
        <a:xfrm>
          <a:off x="2439642" y="9972261"/>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03" name="Text Box 22">
          <a:extLst>
            <a:ext uri="{FF2B5EF4-FFF2-40B4-BE49-F238E27FC236}">
              <a16:creationId xmlns:a16="http://schemas.microsoft.com/office/drawing/2014/main" id="{F3FA642F-C670-4A37-9E98-45DB3212BC6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04" name="Text Box 23">
          <a:extLst>
            <a:ext uri="{FF2B5EF4-FFF2-40B4-BE49-F238E27FC236}">
              <a16:creationId xmlns:a16="http://schemas.microsoft.com/office/drawing/2014/main" id="{0EA8AAE1-9543-48FD-99FF-F47EECC5780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05" name="Text Box 24">
          <a:extLst>
            <a:ext uri="{FF2B5EF4-FFF2-40B4-BE49-F238E27FC236}">
              <a16:creationId xmlns:a16="http://schemas.microsoft.com/office/drawing/2014/main" id="{1CB1A0BD-314D-44D3-B110-7F57A424260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06" name="Text Box 25">
          <a:extLst>
            <a:ext uri="{FF2B5EF4-FFF2-40B4-BE49-F238E27FC236}">
              <a16:creationId xmlns:a16="http://schemas.microsoft.com/office/drawing/2014/main" id="{F074A8D4-F3AA-4AB8-B1B2-EF59F5E3FA4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07" name="Text Box 26">
          <a:extLst>
            <a:ext uri="{FF2B5EF4-FFF2-40B4-BE49-F238E27FC236}">
              <a16:creationId xmlns:a16="http://schemas.microsoft.com/office/drawing/2014/main" id="{F610BEE7-7181-4AE0-8BFC-C69F3B2BE1A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08" name="Text Box 27">
          <a:extLst>
            <a:ext uri="{FF2B5EF4-FFF2-40B4-BE49-F238E27FC236}">
              <a16:creationId xmlns:a16="http://schemas.microsoft.com/office/drawing/2014/main" id="{E4B66F20-D6C9-4AFF-BC62-CCBABCAAAB8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09" name="Text Box 28">
          <a:extLst>
            <a:ext uri="{FF2B5EF4-FFF2-40B4-BE49-F238E27FC236}">
              <a16:creationId xmlns:a16="http://schemas.microsoft.com/office/drawing/2014/main" id="{D571EF17-2205-42CA-AFBD-B5C8705D745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10" name="Text Box 29">
          <a:extLst>
            <a:ext uri="{FF2B5EF4-FFF2-40B4-BE49-F238E27FC236}">
              <a16:creationId xmlns:a16="http://schemas.microsoft.com/office/drawing/2014/main" id="{57A248BA-0022-4669-9724-4BF42D25691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11" name="Text Box 14">
          <a:extLst>
            <a:ext uri="{FF2B5EF4-FFF2-40B4-BE49-F238E27FC236}">
              <a16:creationId xmlns:a16="http://schemas.microsoft.com/office/drawing/2014/main" id="{C73FACF1-3E44-4EBC-BE38-78BB200255E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12" name="Text Box 15">
          <a:extLst>
            <a:ext uri="{FF2B5EF4-FFF2-40B4-BE49-F238E27FC236}">
              <a16:creationId xmlns:a16="http://schemas.microsoft.com/office/drawing/2014/main" id="{CF7F4508-D671-4264-8745-24618465343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13" name="Text Box 16">
          <a:extLst>
            <a:ext uri="{FF2B5EF4-FFF2-40B4-BE49-F238E27FC236}">
              <a16:creationId xmlns:a16="http://schemas.microsoft.com/office/drawing/2014/main" id="{5CFA609D-C2BF-41BB-AA17-B216CBDBB98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14" name="Text Box 17">
          <a:extLst>
            <a:ext uri="{FF2B5EF4-FFF2-40B4-BE49-F238E27FC236}">
              <a16:creationId xmlns:a16="http://schemas.microsoft.com/office/drawing/2014/main" id="{E719CD9F-B006-4817-9A04-AEE6B0FADC8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15" name="Text Box 18">
          <a:extLst>
            <a:ext uri="{FF2B5EF4-FFF2-40B4-BE49-F238E27FC236}">
              <a16:creationId xmlns:a16="http://schemas.microsoft.com/office/drawing/2014/main" id="{40F11F37-5417-4156-B2A0-BDECBA34CB1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16" name="Text Box 19">
          <a:extLst>
            <a:ext uri="{FF2B5EF4-FFF2-40B4-BE49-F238E27FC236}">
              <a16:creationId xmlns:a16="http://schemas.microsoft.com/office/drawing/2014/main" id="{50E60FD9-844F-4BFE-AC6D-260BFA83D2D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17" name="Text Box 20">
          <a:extLst>
            <a:ext uri="{FF2B5EF4-FFF2-40B4-BE49-F238E27FC236}">
              <a16:creationId xmlns:a16="http://schemas.microsoft.com/office/drawing/2014/main" id="{E56058A8-6B0B-4484-9C11-DADEF6C405F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18" name="Text Box 21">
          <a:extLst>
            <a:ext uri="{FF2B5EF4-FFF2-40B4-BE49-F238E27FC236}">
              <a16:creationId xmlns:a16="http://schemas.microsoft.com/office/drawing/2014/main" id="{18DAF1D2-8712-487C-A0C8-1B96C4C2E73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19" name="Text Box 14">
          <a:extLst>
            <a:ext uri="{FF2B5EF4-FFF2-40B4-BE49-F238E27FC236}">
              <a16:creationId xmlns:a16="http://schemas.microsoft.com/office/drawing/2014/main" id="{FF74279E-4D06-464E-B4DD-C98FC64B40A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20" name="Text Box 15">
          <a:extLst>
            <a:ext uri="{FF2B5EF4-FFF2-40B4-BE49-F238E27FC236}">
              <a16:creationId xmlns:a16="http://schemas.microsoft.com/office/drawing/2014/main" id="{33338417-D5D0-4956-A1A9-2EF35ED837F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21" name="Text Box 16">
          <a:extLst>
            <a:ext uri="{FF2B5EF4-FFF2-40B4-BE49-F238E27FC236}">
              <a16:creationId xmlns:a16="http://schemas.microsoft.com/office/drawing/2014/main" id="{BC34DB90-9F36-47BA-88E3-3975A86F557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22" name="Text Box 17">
          <a:extLst>
            <a:ext uri="{FF2B5EF4-FFF2-40B4-BE49-F238E27FC236}">
              <a16:creationId xmlns:a16="http://schemas.microsoft.com/office/drawing/2014/main" id="{BC22A361-F7E0-49F4-B834-6981AF3D015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23" name="Text Box 18">
          <a:extLst>
            <a:ext uri="{FF2B5EF4-FFF2-40B4-BE49-F238E27FC236}">
              <a16:creationId xmlns:a16="http://schemas.microsoft.com/office/drawing/2014/main" id="{109DA76C-BFBC-4319-8A16-E59A5E14DB1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24" name="Text Box 19">
          <a:extLst>
            <a:ext uri="{FF2B5EF4-FFF2-40B4-BE49-F238E27FC236}">
              <a16:creationId xmlns:a16="http://schemas.microsoft.com/office/drawing/2014/main" id="{98A57DFE-8A0C-498B-8BEB-130BD96EBA9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25" name="Text Box 20">
          <a:extLst>
            <a:ext uri="{FF2B5EF4-FFF2-40B4-BE49-F238E27FC236}">
              <a16:creationId xmlns:a16="http://schemas.microsoft.com/office/drawing/2014/main" id="{149C16B3-0C9E-492E-B9EA-6FD8E4322F2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26" name="Text Box 21">
          <a:extLst>
            <a:ext uri="{FF2B5EF4-FFF2-40B4-BE49-F238E27FC236}">
              <a16:creationId xmlns:a16="http://schemas.microsoft.com/office/drawing/2014/main" id="{7C475A61-B7C9-4D19-84EE-0810644A00D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27" name="Text Box 22">
          <a:extLst>
            <a:ext uri="{FF2B5EF4-FFF2-40B4-BE49-F238E27FC236}">
              <a16:creationId xmlns:a16="http://schemas.microsoft.com/office/drawing/2014/main" id="{17260D43-B781-4363-AD21-B630DAD449D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28" name="Text Box 23">
          <a:extLst>
            <a:ext uri="{FF2B5EF4-FFF2-40B4-BE49-F238E27FC236}">
              <a16:creationId xmlns:a16="http://schemas.microsoft.com/office/drawing/2014/main" id="{19DA764B-0A62-478E-AC37-94EDABC3C0A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29" name="Text Box 24">
          <a:extLst>
            <a:ext uri="{FF2B5EF4-FFF2-40B4-BE49-F238E27FC236}">
              <a16:creationId xmlns:a16="http://schemas.microsoft.com/office/drawing/2014/main" id="{60FF8B57-9CF5-4B87-821D-464697D9319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30" name="Text Box 25">
          <a:extLst>
            <a:ext uri="{FF2B5EF4-FFF2-40B4-BE49-F238E27FC236}">
              <a16:creationId xmlns:a16="http://schemas.microsoft.com/office/drawing/2014/main" id="{EB3BDA29-9303-41EC-B1D7-5E6AAF4ADE8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31" name="Text Box 26">
          <a:extLst>
            <a:ext uri="{FF2B5EF4-FFF2-40B4-BE49-F238E27FC236}">
              <a16:creationId xmlns:a16="http://schemas.microsoft.com/office/drawing/2014/main" id="{8B780116-3098-46AA-BA80-F291E033C9F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32" name="Text Box 27">
          <a:extLst>
            <a:ext uri="{FF2B5EF4-FFF2-40B4-BE49-F238E27FC236}">
              <a16:creationId xmlns:a16="http://schemas.microsoft.com/office/drawing/2014/main" id="{A5862E1A-A028-4744-BC7C-00BCB19BD84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33" name="Text Box 28">
          <a:extLst>
            <a:ext uri="{FF2B5EF4-FFF2-40B4-BE49-F238E27FC236}">
              <a16:creationId xmlns:a16="http://schemas.microsoft.com/office/drawing/2014/main" id="{3B7CF1B2-5BC0-43E7-99A9-E5CFE44C2F0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34" name="Text Box 29">
          <a:extLst>
            <a:ext uri="{FF2B5EF4-FFF2-40B4-BE49-F238E27FC236}">
              <a16:creationId xmlns:a16="http://schemas.microsoft.com/office/drawing/2014/main" id="{FC627E95-E40E-4F71-96D2-EBEC25DA890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35" name="Text Box 14">
          <a:extLst>
            <a:ext uri="{FF2B5EF4-FFF2-40B4-BE49-F238E27FC236}">
              <a16:creationId xmlns:a16="http://schemas.microsoft.com/office/drawing/2014/main" id="{B318FF22-F801-47B0-9552-928C6392992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36" name="Text Box 15">
          <a:extLst>
            <a:ext uri="{FF2B5EF4-FFF2-40B4-BE49-F238E27FC236}">
              <a16:creationId xmlns:a16="http://schemas.microsoft.com/office/drawing/2014/main" id="{922F2110-EDCB-487C-A811-9CB6D856D5B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37" name="Text Box 16">
          <a:extLst>
            <a:ext uri="{FF2B5EF4-FFF2-40B4-BE49-F238E27FC236}">
              <a16:creationId xmlns:a16="http://schemas.microsoft.com/office/drawing/2014/main" id="{98E25B1C-E2E7-40D3-9859-1FE325EA1D1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38" name="Text Box 17">
          <a:extLst>
            <a:ext uri="{FF2B5EF4-FFF2-40B4-BE49-F238E27FC236}">
              <a16:creationId xmlns:a16="http://schemas.microsoft.com/office/drawing/2014/main" id="{395771A6-2EBC-48FE-ACF4-13FBC353F23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39" name="Text Box 18">
          <a:extLst>
            <a:ext uri="{FF2B5EF4-FFF2-40B4-BE49-F238E27FC236}">
              <a16:creationId xmlns:a16="http://schemas.microsoft.com/office/drawing/2014/main" id="{9F5C4047-6CB4-406D-A93E-19C35525F67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40" name="Text Box 19">
          <a:extLst>
            <a:ext uri="{FF2B5EF4-FFF2-40B4-BE49-F238E27FC236}">
              <a16:creationId xmlns:a16="http://schemas.microsoft.com/office/drawing/2014/main" id="{2DB4DD6F-DF27-42E4-BB05-E9580178288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41" name="Text Box 20">
          <a:extLst>
            <a:ext uri="{FF2B5EF4-FFF2-40B4-BE49-F238E27FC236}">
              <a16:creationId xmlns:a16="http://schemas.microsoft.com/office/drawing/2014/main" id="{3809CBEE-3693-4790-9F38-2E8669186E3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42" name="Text Box 21">
          <a:extLst>
            <a:ext uri="{FF2B5EF4-FFF2-40B4-BE49-F238E27FC236}">
              <a16:creationId xmlns:a16="http://schemas.microsoft.com/office/drawing/2014/main" id="{7D865B07-9D7F-43FC-94E3-A89C8F34C6E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43" name="Text Box 14">
          <a:extLst>
            <a:ext uri="{FF2B5EF4-FFF2-40B4-BE49-F238E27FC236}">
              <a16:creationId xmlns:a16="http://schemas.microsoft.com/office/drawing/2014/main" id="{CDAD1BC5-5341-4E63-9B32-A97FCC9FCD6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44" name="Text Box 15">
          <a:extLst>
            <a:ext uri="{FF2B5EF4-FFF2-40B4-BE49-F238E27FC236}">
              <a16:creationId xmlns:a16="http://schemas.microsoft.com/office/drawing/2014/main" id="{E6F3D018-621F-425A-AD47-B93680BB9C1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45" name="Text Box 16">
          <a:extLst>
            <a:ext uri="{FF2B5EF4-FFF2-40B4-BE49-F238E27FC236}">
              <a16:creationId xmlns:a16="http://schemas.microsoft.com/office/drawing/2014/main" id="{B0FF7AC8-BCB5-45A5-8A87-0BB6DA5CCE1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46" name="Text Box 17">
          <a:extLst>
            <a:ext uri="{FF2B5EF4-FFF2-40B4-BE49-F238E27FC236}">
              <a16:creationId xmlns:a16="http://schemas.microsoft.com/office/drawing/2014/main" id="{F4E63817-7C0E-4FDF-AF81-245CFDBAAE3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47" name="Text Box 18">
          <a:extLst>
            <a:ext uri="{FF2B5EF4-FFF2-40B4-BE49-F238E27FC236}">
              <a16:creationId xmlns:a16="http://schemas.microsoft.com/office/drawing/2014/main" id="{36B1D358-9F43-4F5A-8323-18564A65815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48" name="Text Box 19">
          <a:extLst>
            <a:ext uri="{FF2B5EF4-FFF2-40B4-BE49-F238E27FC236}">
              <a16:creationId xmlns:a16="http://schemas.microsoft.com/office/drawing/2014/main" id="{8A3A6C72-020F-4046-86EA-577F74C6CB1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49" name="Text Box 20">
          <a:extLst>
            <a:ext uri="{FF2B5EF4-FFF2-40B4-BE49-F238E27FC236}">
              <a16:creationId xmlns:a16="http://schemas.microsoft.com/office/drawing/2014/main" id="{E22D629B-0C6F-49DF-BD94-548F5EEE6AB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50" name="Text Box 21">
          <a:extLst>
            <a:ext uri="{FF2B5EF4-FFF2-40B4-BE49-F238E27FC236}">
              <a16:creationId xmlns:a16="http://schemas.microsoft.com/office/drawing/2014/main" id="{7B1C405F-1C02-4638-88CD-20CD4CB448A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51" name="Text Box 22">
          <a:extLst>
            <a:ext uri="{FF2B5EF4-FFF2-40B4-BE49-F238E27FC236}">
              <a16:creationId xmlns:a16="http://schemas.microsoft.com/office/drawing/2014/main" id="{48046A75-B36B-43BF-A67B-2FB5E79B243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52" name="Text Box 23">
          <a:extLst>
            <a:ext uri="{FF2B5EF4-FFF2-40B4-BE49-F238E27FC236}">
              <a16:creationId xmlns:a16="http://schemas.microsoft.com/office/drawing/2014/main" id="{FE23FB29-5D9A-4E65-A177-EEEB16E7AF1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53" name="Text Box 24">
          <a:extLst>
            <a:ext uri="{FF2B5EF4-FFF2-40B4-BE49-F238E27FC236}">
              <a16:creationId xmlns:a16="http://schemas.microsoft.com/office/drawing/2014/main" id="{4B444728-9283-45E9-9D89-0BFDFDE7C93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54" name="Text Box 25">
          <a:extLst>
            <a:ext uri="{FF2B5EF4-FFF2-40B4-BE49-F238E27FC236}">
              <a16:creationId xmlns:a16="http://schemas.microsoft.com/office/drawing/2014/main" id="{483B2A3D-9F94-4FEB-B001-558B39128DC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55" name="Text Box 26">
          <a:extLst>
            <a:ext uri="{FF2B5EF4-FFF2-40B4-BE49-F238E27FC236}">
              <a16:creationId xmlns:a16="http://schemas.microsoft.com/office/drawing/2014/main" id="{48C38757-E921-4D20-90EC-72635A6E59E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56" name="Text Box 27">
          <a:extLst>
            <a:ext uri="{FF2B5EF4-FFF2-40B4-BE49-F238E27FC236}">
              <a16:creationId xmlns:a16="http://schemas.microsoft.com/office/drawing/2014/main" id="{84A27401-1BD4-4F35-9464-95EC26CFEA5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57" name="Text Box 28">
          <a:extLst>
            <a:ext uri="{FF2B5EF4-FFF2-40B4-BE49-F238E27FC236}">
              <a16:creationId xmlns:a16="http://schemas.microsoft.com/office/drawing/2014/main" id="{86C8303B-BEC7-4F24-BAC6-1D371E9B5CE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58" name="Text Box 29">
          <a:extLst>
            <a:ext uri="{FF2B5EF4-FFF2-40B4-BE49-F238E27FC236}">
              <a16:creationId xmlns:a16="http://schemas.microsoft.com/office/drawing/2014/main" id="{2F5739C0-B556-4B48-98D3-CE6DDBCE679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59" name="Text Box 14">
          <a:extLst>
            <a:ext uri="{FF2B5EF4-FFF2-40B4-BE49-F238E27FC236}">
              <a16:creationId xmlns:a16="http://schemas.microsoft.com/office/drawing/2014/main" id="{AA735904-3610-4B4F-AB7C-8F96C404520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60" name="Text Box 15">
          <a:extLst>
            <a:ext uri="{FF2B5EF4-FFF2-40B4-BE49-F238E27FC236}">
              <a16:creationId xmlns:a16="http://schemas.microsoft.com/office/drawing/2014/main" id="{8A713B7F-E82D-4C93-9427-E89CC3A4439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61" name="Text Box 16">
          <a:extLst>
            <a:ext uri="{FF2B5EF4-FFF2-40B4-BE49-F238E27FC236}">
              <a16:creationId xmlns:a16="http://schemas.microsoft.com/office/drawing/2014/main" id="{19AE929C-AD1E-4979-A2E5-FD4EDCE0E2B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62" name="Text Box 17">
          <a:extLst>
            <a:ext uri="{FF2B5EF4-FFF2-40B4-BE49-F238E27FC236}">
              <a16:creationId xmlns:a16="http://schemas.microsoft.com/office/drawing/2014/main" id="{A761B427-A56D-41A1-A557-96FE4F82E75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63" name="Text Box 18">
          <a:extLst>
            <a:ext uri="{FF2B5EF4-FFF2-40B4-BE49-F238E27FC236}">
              <a16:creationId xmlns:a16="http://schemas.microsoft.com/office/drawing/2014/main" id="{090DDE30-BC03-48D3-A901-F096C603E7E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64" name="Text Box 19">
          <a:extLst>
            <a:ext uri="{FF2B5EF4-FFF2-40B4-BE49-F238E27FC236}">
              <a16:creationId xmlns:a16="http://schemas.microsoft.com/office/drawing/2014/main" id="{96875A11-115C-4F92-9384-C8DFF4F9DF5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65" name="Text Box 20">
          <a:extLst>
            <a:ext uri="{FF2B5EF4-FFF2-40B4-BE49-F238E27FC236}">
              <a16:creationId xmlns:a16="http://schemas.microsoft.com/office/drawing/2014/main" id="{E1724F9E-C4CB-4BD9-8824-390C38975B0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66" name="Text Box 21">
          <a:extLst>
            <a:ext uri="{FF2B5EF4-FFF2-40B4-BE49-F238E27FC236}">
              <a16:creationId xmlns:a16="http://schemas.microsoft.com/office/drawing/2014/main" id="{F9E33918-840A-40A1-A21C-69465F048A2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67" name="Text Box 14">
          <a:extLst>
            <a:ext uri="{FF2B5EF4-FFF2-40B4-BE49-F238E27FC236}">
              <a16:creationId xmlns:a16="http://schemas.microsoft.com/office/drawing/2014/main" id="{56BC1411-43B8-40C9-BBF0-CB680C4A26D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68" name="Text Box 15">
          <a:extLst>
            <a:ext uri="{FF2B5EF4-FFF2-40B4-BE49-F238E27FC236}">
              <a16:creationId xmlns:a16="http://schemas.microsoft.com/office/drawing/2014/main" id="{DC419124-4183-471B-8C0F-4E46AB2819A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69" name="Text Box 16">
          <a:extLst>
            <a:ext uri="{FF2B5EF4-FFF2-40B4-BE49-F238E27FC236}">
              <a16:creationId xmlns:a16="http://schemas.microsoft.com/office/drawing/2014/main" id="{75A97E03-F1FE-4AD7-812F-49520BB6517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70" name="Text Box 17">
          <a:extLst>
            <a:ext uri="{FF2B5EF4-FFF2-40B4-BE49-F238E27FC236}">
              <a16:creationId xmlns:a16="http://schemas.microsoft.com/office/drawing/2014/main" id="{8C007A6B-D0A6-450B-96B8-5356DA88772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71" name="Text Box 18">
          <a:extLst>
            <a:ext uri="{FF2B5EF4-FFF2-40B4-BE49-F238E27FC236}">
              <a16:creationId xmlns:a16="http://schemas.microsoft.com/office/drawing/2014/main" id="{78C5670F-C9EF-47A1-A55C-E0E81F84905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72" name="Text Box 19">
          <a:extLst>
            <a:ext uri="{FF2B5EF4-FFF2-40B4-BE49-F238E27FC236}">
              <a16:creationId xmlns:a16="http://schemas.microsoft.com/office/drawing/2014/main" id="{B43BFA6A-2FB0-4FD0-887E-D35488E9955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73" name="Text Box 20">
          <a:extLst>
            <a:ext uri="{FF2B5EF4-FFF2-40B4-BE49-F238E27FC236}">
              <a16:creationId xmlns:a16="http://schemas.microsoft.com/office/drawing/2014/main" id="{A082E4F8-9CB4-4771-A2D2-D9ED83A1119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74" name="Text Box 21">
          <a:extLst>
            <a:ext uri="{FF2B5EF4-FFF2-40B4-BE49-F238E27FC236}">
              <a16:creationId xmlns:a16="http://schemas.microsoft.com/office/drawing/2014/main" id="{4CCA3FAE-0ABA-4B8D-BCC2-7786D775620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75" name="Text Box 22">
          <a:extLst>
            <a:ext uri="{FF2B5EF4-FFF2-40B4-BE49-F238E27FC236}">
              <a16:creationId xmlns:a16="http://schemas.microsoft.com/office/drawing/2014/main" id="{AEC3421C-F509-4042-AA58-9587A929AC2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76" name="Text Box 23">
          <a:extLst>
            <a:ext uri="{FF2B5EF4-FFF2-40B4-BE49-F238E27FC236}">
              <a16:creationId xmlns:a16="http://schemas.microsoft.com/office/drawing/2014/main" id="{40A8D125-686E-4871-A4B2-723E137FCD2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77" name="Text Box 24">
          <a:extLst>
            <a:ext uri="{FF2B5EF4-FFF2-40B4-BE49-F238E27FC236}">
              <a16:creationId xmlns:a16="http://schemas.microsoft.com/office/drawing/2014/main" id="{1D0A7A20-544F-4EB9-B68E-10F77E7DB68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78" name="Text Box 25">
          <a:extLst>
            <a:ext uri="{FF2B5EF4-FFF2-40B4-BE49-F238E27FC236}">
              <a16:creationId xmlns:a16="http://schemas.microsoft.com/office/drawing/2014/main" id="{24644DF1-B812-478D-BBFF-818F0D58FDD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79" name="Text Box 26">
          <a:extLst>
            <a:ext uri="{FF2B5EF4-FFF2-40B4-BE49-F238E27FC236}">
              <a16:creationId xmlns:a16="http://schemas.microsoft.com/office/drawing/2014/main" id="{836C951F-4BED-42DC-9108-7F74D98080F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80" name="Text Box 27">
          <a:extLst>
            <a:ext uri="{FF2B5EF4-FFF2-40B4-BE49-F238E27FC236}">
              <a16:creationId xmlns:a16="http://schemas.microsoft.com/office/drawing/2014/main" id="{E4897E9A-1B54-4472-8125-B86A27E0644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81" name="Text Box 28">
          <a:extLst>
            <a:ext uri="{FF2B5EF4-FFF2-40B4-BE49-F238E27FC236}">
              <a16:creationId xmlns:a16="http://schemas.microsoft.com/office/drawing/2014/main" id="{77208599-CA34-4040-96D7-448ECDD1C1B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82" name="Text Box 29">
          <a:extLst>
            <a:ext uri="{FF2B5EF4-FFF2-40B4-BE49-F238E27FC236}">
              <a16:creationId xmlns:a16="http://schemas.microsoft.com/office/drawing/2014/main" id="{0C6A6B94-56C3-44A7-B9A2-3FDB33D3207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83" name="Text Box 14">
          <a:extLst>
            <a:ext uri="{FF2B5EF4-FFF2-40B4-BE49-F238E27FC236}">
              <a16:creationId xmlns:a16="http://schemas.microsoft.com/office/drawing/2014/main" id="{8F6FA8F7-3B31-4C40-AF64-1F97DB5C71E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84" name="Text Box 15">
          <a:extLst>
            <a:ext uri="{FF2B5EF4-FFF2-40B4-BE49-F238E27FC236}">
              <a16:creationId xmlns:a16="http://schemas.microsoft.com/office/drawing/2014/main" id="{AFEDE962-0548-40DE-9ED7-A503941D624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85" name="Text Box 16">
          <a:extLst>
            <a:ext uri="{FF2B5EF4-FFF2-40B4-BE49-F238E27FC236}">
              <a16:creationId xmlns:a16="http://schemas.microsoft.com/office/drawing/2014/main" id="{869CB8E9-0B15-4AE1-BA3E-95420C28762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86" name="Text Box 17">
          <a:extLst>
            <a:ext uri="{FF2B5EF4-FFF2-40B4-BE49-F238E27FC236}">
              <a16:creationId xmlns:a16="http://schemas.microsoft.com/office/drawing/2014/main" id="{C591A57F-92F0-407E-959C-931D224C012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87" name="Text Box 18">
          <a:extLst>
            <a:ext uri="{FF2B5EF4-FFF2-40B4-BE49-F238E27FC236}">
              <a16:creationId xmlns:a16="http://schemas.microsoft.com/office/drawing/2014/main" id="{5D12CFEA-1321-4089-96D1-7F0CCC7ED14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88" name="Text Box 19">
          <a:extLst>
            <a:ext uri="{FF2B5EF4-FFF2-40B4-BE49-F238E27FC236}">
              <a16:creationId xmlns:a16="http://schemas.microsoft.com/office/drawing/2014/main" id="{AA337C62-8E15-4873-9F4E-611E06BB86B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89" name="Text Box 20">
          <a:extLst>
            <a:ext uri="{FF2B5EF4-FFF2-40B4-BE49-F238E27FC236}">
              <a16:creationId xmlns:a16="http://schemas.microsoft.com/office/drawing/2014/main" id="{ECFC3686-E7FB-4A97-96F8-81671FAADB2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90" name="Text Box 21">
          <a:extLst>
            <a:ext uri="{FF2B5EF4-FFF2-40B4-BE49-F238E27FC236}">
              <a16:creationId xmlns:a16="http://schemas.microsoft.com/office/drawing/2014/main" id="{EF2D8C5D-EACF-46F7-A554-7FA73CA5B8E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91" name="Text Box 14">
          <a:extLst>
            <a:ext uri="{FF2B5EF4-FFF2-40B4-BE49-F238E27FC236}">
              <a16:creationId xmlns:a16="http://schemas.microsoft.com/office/drawing/2014/main" id="{1CE55688-1ADB-420E-ACB6-B9E34850CDD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92" name="Text Box 15">
          <a:extLst>
            <a:ext uri="{FF2B5EF4-FFF2-40B4-BE49-F238E27FC236}">
              <a16:creationId xmlns:a16="http://schemas.microsoft.com/office/drawing/2014/main" id="{17EB96D8-FA07-48E2-9876-D76B9BCDB3E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93" name="Text Box 16">
          <a:extLst>
            <a:ext uri="{FF2B5EF4-FFF2-40B4-BE49-F238E27FC236}">
              <a16:creationId xmlns:a16="http://schemas.microsoft.com/office/drawing/2014/main" id="{3F031C5D-C496-49EE-B90B-4D37140B2F2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94" name="Text Box 17">
          <a:extLst>
            <a:ext uri="{FF2B5EF4-FFF2-40B4-BE49-F238E27FC236}">
              <a16:creationId xmlns:a16="http://schemas.microsoft.com/office/drawing/2014/main" id="{A1FD0DCC-45D7-45E6-9AF7-E70EBCF0CEF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95" name="Text Box 18">
          <a:extLst>
            <a:ext uri="{FF2B5EF4-FFF2-40B4-BE49-F238E27FC236}">
              <a16:creationId xmlns:a16="http://schemas.microsoft.com/office/drawing/2014/main" id="{021C1111-0E5B-41A0-A1E3-6C208006E93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96" name="Text Box 19">
          <a:extLst>
            <a:ext uri="{FF2B5EF4-FFF2-40B4-BE49-F238E27FC236}">
              <a16:creationId xmlns:a16="http://schemas.microsoft.com/office/drawing/2014/main" id="{B0864E25-8DEE-4BEE-8902-AD2FD11A8ED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97" name="Text Box 20">
          <a:extLst>
            <a:ext uri="{FF2B5EF4-FFF2-40B4-BE49-F238E27FC236}">
              <a16:creationId xmlns:a16="http://schemas.microsoft.com/office/drawing/2014/main" id="{30A0C291-37F8-4CF4-8EA4-6EFEDB01E89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98" name="Text Box 21">
          <a:extLst>
            <a:ext uri="{FF2B5EF4-FFF2-40B4-BE49-F238E27FC236}">
              <a16:creationId xmlns:a16="http://schemas.microsoft.com/office/drawing/2014/main" id="{188785D8-8288-48F3-A775-E17E74FEBB9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799" name="Text Box 22">
          <a:extLst>
            <a:ext uri="{FF2B5EF4-FFF2-40B4-BE49-F238E27FC236}">
              <a16:creationId xmlns:a16="http://schemas.microsoft.com/office/drawing/2014/main" id="{132450FC-C792-4BCF-9029-9246F13E0D3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00" name="Text Box 23">
          <a:extLst>
            <a:ext uri="{FF2B5EF4-FFF2-40B4-BE49-F238E27FC236}">
              <a16:creationId xmlns:a16="http://schemas.microsoft.com/office/drawing/2014/main" id="{F9E92736-790C-4187-AC6C-10DB44829DC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01" name="Text Box 24">
          <a:extLst>
            <a:ext uri="{FF2B5EF4-FFF2-40B4-BE49-F238E27FC236}">
              <a16:creationId xmlns:a16="http://schemas.microsoft.com/office/drawing/2014/main" id="{63125C74-F57C-406B-812C-F2883BF04FC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02" name="Text Box 25">
          <a:extLst>
            <a:ext uri="{FF2B5EF4-FFF2-40B4-BE49-F238E27FC236}">
              <a16:creationId xmlns:a16="http://schemas.microsoft.com/office/drawing/2014/main" id="{AD40EB32-C007-41BD-8B02-6E4D121819C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03" name="Text Box 26">
          <a:extLst>
            <a:ext uri="{FF2B5EF4-FFF2-40B4-BE49-F238E27FC236}">
              <a16:creationId xmlns:a16="http://schemas.microsoft.com/office/drawing/2014/main" id="{084B9046-6A09-45D4-A578-844974DBC4B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04" name="Text Box 27">
          <a:extLst>
            <a:ext uri="{FF2B5EF4-FFF2-40B4-BE49-F238E27FC236}">
              <a16:creationId xmlns:a16="http://schemas.microsoft.com/office/drawing/2014/main" id="{736BBC4E-7F30-4EC7-A249-CC5FCA6EB15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05" name="Text Box 28">
          <a:extLst>
            <a:ext uri="{FF2B5EF4-FFF2-40B4-BE49-F238E27FC236}">
              <a16:creationId xmlns:a16="http://schemas.microsoft.com/office/drawing/2014/main" id="{8A3C3048-FFA6-44EC-AD9C-2F9D08F979A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06" name="Text Box 29">
          <a:extLst>
            <a:ext uri="{FF2B5EF4-FFF2-40B4-BE49-F238E27FC236}">
              <a16:creationId xmlns:a16="http://schemas.microsoft.com/office/drawing/2014/main" id="{86D6976C-F957-447D-8E29-79C58E255B7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07" name="Text Box 14">
          <a:extLst>
            <a:ext uri="{FF2B5EF4-FFF2-40B4-BE49-F238E27FC236}">
              <a16:creationId xmlns:a16="http://schemas.microsoft.com/office/drawing/2014/main" id="{01659460-7176-420B-945C-6EB2D3FC9C7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08" name="Text Box 15">
          <a:extLst>
            <a:ext uri="{FF2B5EF4-FFF2-40B4-BE49-F238E27FC236}">
              <a16:creationId xmlns:a16="http://schemas.microsoft.com/office/drawing/2014/main" id="{576A80BA-8CBF-4267-B319-A5E595B598D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09" name="Text Box 16">
          <a:extLst>
            <a:ext uri="{FF2B5EF4-FFF2-40B4-BE49-F238E27FC236}">
              <a16:creationId xmlns:a16="http://schemas.microsoft.com/office/drawing/2014/main" id="{A87E0E90-AAB8-4BBF-BB63-B010C2FD9CD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10" name="Text Box 17">
          <a:extLst>
            <a:ext uri="{FF2B5EF4-FFF2-40B4-BE49-F238E27FC236}">
              <a16:creationId xmlns:a16="http://schemas.microsoft.com/office/drawing/2014/main" id="{67B75385-E784-42B5-B823-A957319EFF6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11" name="Text Box 18">
          <a:extLst>
            <a:ext uri="{FF2B5EF4-FFF2-40B4-BE49-F238E27FC236}">
              <a16:creationId xmlns:a16="http://schemas.microsoft.com/office/drawing/2014/main" id="{802724F8-98CC-4F47-B74B-E9C56D4F018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12" name="Text Box 19">
          <a:extLst>
            <a:ext uri="{FF2B5EF4-FFF2-40B4-BE49-F238E27FC236}">
              <a16:creationId xmlns:a16="http://schemas.microsoft.com/office/drawing/2014/main" id="{0F438AFD-D957-4030-9148-3FB12DEE287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13" name="Text Box 20">
          <a:extLst>
            <a:ext uri="{FF2B5EF4-FFF2-40B4-BE49-F238E27FC236}">
              <a16:creationId xmlns:a16="http://schemas.microsoft.com/office/drawing/2014/main" id="{6F1A69DE-ED76-41AA-A6E5-758B7FA7AE6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14" name="Text Box 21">
          <a:extLst>
            <a:ext uri="{FF2B5EF4-FFF2-40B4-BE49-F238E27FC236}">
              <a16:creationId xmlns:a16="http://schemas.microsoft.com/office/drawing/2014/main" id="{8C142351-4423-4CD0-9F9F-0A5152CED71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15" name="Text Box 14">
          <a:extLst>
            <a:ext uri="{FF2B5EF4-FFF2-40B4-BE49-F238E27FC236}">
              <a16:creationId xmlns:a16="http://schemas.microsoft.com/office/drawing/2014/main" id="{57614D04-69AF-4B45-8FC0-7E0C8B45703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16" name="Text Box 15">
          <a:extLst>
            <a:ext uri="{FF2B5EF4-FFF2-40B4-BE49-F238E27FC236}">
              <a16:creationId xmlns:a16="http://schemas.microsoft.com/office/drawing/2014/main" id="{8751F8ED-86EC-447E-9FA7-2CE540CB24B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17" name="Text Box 16">
          <a:extLst>
            <a:ext uri="{FF2B5EF4-FFF2-40B4-BE49-F238E27FC236}">
              <a16:creationId xmlns:a16="http://schemas.microsoft.com/office/drawing/2014/main" id="{2C41D27C-63BE-45E5-A606-283F7142155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18" name="Text Box 17">
          <a:extLst>
            <a:ext uri="{FF2B5EF4-FFF2-40B4-BE49-F238E27FC236}">
              <a16:creationId xmlns:a16="http://schemas.microsoft.com/office/drawing/2014/main" id="{F934E994-ACFC-40FB-9199-E1703B58F0D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19" name="Text Box 18">
          <a:extLst>
            <a:ext uri="{FF2B5EF4-FFF2-40B4-BE49-F238E27FC236}">
              <a16:creationId xmlns:a16="http://schemas.microsoft.com/office/drawing/2014/main" id="{1665B732-7AB1-4468-93A4-20E5641524D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20" name="Text Box 19">
          <a:extLst>
            <a:ext uri="{FF2B5EF4-FFF2-40B4-BE49-F238E27FC236}">
              <a16:creationId xmlns:a16="http://schemas.microsoft.com/office/drawing/2014/main" id="{348EA6C7-A6B2-4770-9AF3-E4BAE2134F4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21" name="Text Box 20">
          <a:extLst>
            <a:ext uri="{FF2B5EF4-FFF2-40B4-BE49-F238E27FC236}">
              <a16:creationId xmlns:a16="http://schemas.microsoft.com/office/drawing/2014/main" id="{8D014C58-621A-4CD2-BB2E-2AAD2233789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22" name="Text Box 21">
          <a:extLst>
            <a:ext uri="{FF2B5EF4-FFF2-40B4-BE49-F238E27FC236}">
              <a16:creationId xmlns:a16="http://schemas.microsoft.com/office/drawing/2014/main" id="{281B2034-EE04-4FB7-9C15-AD9869EFBBC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23" name="Text Box 22">
          <a:extLst>
            <a:ext uri="{FF2B5EF4-FFF2-40B4-BE49-F238E27FC236}">
              <a16:creationId xmlns:a16="http://schemas.microsoft.com/office/drawing/2014/main" id="{25F09122-EB6D-400A-B356-00EF25B1C34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24" name="Text Box 23">
          <a:extLst>
            <a:ext uri="{FF2B5EF4-FFF2-40B4-BE49-F238E27FC236}">
              <a16:creationId xmlns:a16="http://schemas.microsoft.com/office/drawing/2014/main" id="{F89D8632-B7A5-4FDD-A22F-21426830FDC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25" name="Text Box 24">
          <a:extLst>
            <a:ext uri="{FF2B5EF4-FFF2-40B4-BE49-F238E27FC236}">
              <a16:creationId xmlns:a16="http://schemas.microsoft.com/office/drawing/2014/main" id="{D37056DE-A16F-4C79-940D-0660C65EA11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26" name="Text Box 25">
          <a:extLst>
            <a:ext uri="{FF2B5EF4-FFF2-40B4-BE49-F238E27FC236}">
              <a16:creationId xmlns:a16="http://schemas.microsoft.com/office/drawing/2014/main" id="{E54914B5-7BCB-4942-A18C-859AFE42B58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27" name="Text Box 26">
          <a:extLst>
            <a:ext uri="{FF2B5EF4-FFF2-40B4-BE49-F238E27FC236}">
              <a16:creationId xmlns:a16="http://schemas.microsoft.com/office/drawing/2014/main" id="{69AF3FD0-560B-42FA-BC3B-5486ED676B5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28" name="Text Box 27">
          <a:extLst>
            <a:ext uri="{FF2B5EF4-FFF2-40B4-BE49-F238E27FC236}">
              <a16:creationId xmlns:a16="http://schemas.microsoft.com/office/drawing/2014/main" id="{A0609854-4C7D-45DB-892D-53E5648F9FC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29" name="Text Box 28">
          <a:extLst>
            <a:ext uri="{FF2B5EF4-FFF2-40B4-BE49-F238E27FC236}">
              <a16:creationId xmlns:a16="http://schemas.microsoft.com/office/drawing/2014/main" id="{65297F47-376B-4652-A388-C719B5AB73E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30" name="Text Box 29">
          <a:extLst>
            <a:ext uri="{FF2B5EF4-FFF2-40B4-BE49-F238E27FC236}">
              <a16:creationId xmlns:a16="http://schemas.microsoft.com/office/drawing/2014/main" id="{B80A29F8-4B83-49B0-B533-6F2CCC5B575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31" name="Text Box 14">
          <a:extLst>
            <a:ext uri="{FF2B5EF4-FFF2-40B4-BE49-F238E27FC236}">
              <a16:creationId xmlns:a16="http://schemas.microsoft.com/office/drawing/2014/main" id="{020721AB-B9EC-4FC0-9737-3E2312BCA72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32" name="Text Box 15">
          <a:extLst>
            <a:ext uri="{FF2B5EF4-FFF2-40B4-BE49-F238E27FC236}">
              <a16:creationId xmlns:a16="http://schemas.microsoft.com/office/drawing/2014/main" id="{9F0A43C4-E42D-4F71-ACC4-7D093756F08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33" name="Text Box 16">
          <a:extLst>
            <a:ext uri="{FF2B5EF4-FFF2-40B4-BE49-F238E27FC236}">
              <a16:creationId xmlns:a16="http://schemas.microsoft.com/office/drawing/2014/main" id="{5373A46D-EB7B-48ED-B059-5FB044CB06D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34" name="Text Box 17">
          <a:extLst>
            <a:ext uri="{FF2B5EF4-FFF2-40B4-BE49-F238E27FC236}">
              <a16:creationId xmlns:a16="http://schemas.microsoft.com/office/drawing/2014/main" id="{067DCDDD-4931-4477-B97B-35C388A04D9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35" name="Text Box 18">
          <a:extLst>
            <a:ext uri="{FF2B5EF4-FFF2-40B4-BE49-F238E27FC236}">
              <a16:creationId xmlns:a16="http://schemas.microsoft.com/office/drawing/2014/main" id="{6D881C83-0585-4724-9105-90B6368FF74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36" name="Text Box 19">
          <a:extLst>
            <a:ext uri="{FF2B5EF4-FFF2-40B4-BE49-F238E27FC236}">
              <a16:creationId xmlns:a16="http://schemas.microsoft.com/office/drawing/2014/main" id="{E49C5ADD-87EB-4E8F-8D60-00CDB410937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37" name="Text Box 20">
          <a:extLst>
            <a:ext uri="{FF2B5EF4-FFF2-40B4-BE49-F238E27FC236}">
              <a16:creationId xmlns:a16="http://schemas.microsoft.com/office/drawing/2014/main" id="{B0255C80-87C6-4328-BFB8-17CA73F6FA4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38" name="Text Box 21">
          <a:extLst>
            <a:ext uri="{FF2B5EF4-FFF2-40B4-BE49-F238E27FC236}">
              <a16:creationId xmlns:a16="http://schemas.microsoft.com/office/drawing/2014/main" id="{B37BAC6A-A798-4E80-BDA5-AD4DDB29C0A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39" name="Text Box 14">
          <a:extLst>
            <a:ext uri="{FF2B5EF4-FFF2-40B4-BE49-F238E27FC236}">
              <a16:creationId xmlns:a16="http://schemas.microsoft.com/office/drawing/2014/main" id="{83C1B26F-FA7F-4ABC-91E9-F2490FFD60D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40" name="Text Box 15">
          <a:extLst>
            <a:ext uri="{FF2B5EF4-FFF2-40B4-BE49-F238E27FC236}">
              <a16:creationId xmlns:a16="http://schemas.microsoft.com/office/drawing/2014/main" id="{54887278-CEBF-4B6F-BA9A-A7A716348C4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41" name="Text Box 16">
          <a:extLst>
            <a:ext uri="{FF2B5EF4-FFF2-40B4-BE49-F238E27FC236}">
              <a16:creationId xmlns:a16="http://schemas.microsoft.com/office/drawing/2014/main" id="{70DB5614-B7D2-4128-95F2-C668A24AD9D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42" name="Text Box 17">
          <a:extLst>
            <a:ext uri="{FF2B5EF4-FFF2-40B4-BE49-F238E27FC236}">
              <a16:creationId xmlns:a16="http://schemas.microsoft.com/office/drawing/2014/main" id="{3234829C-2807-4FA7-A6DF-EC03A1DD66D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43" name="Text Box 18">
          <a:extLst>
            <a:ext uri="{FF2B5EF4-FFF2-40B4-BE49-F238E27FC236}">
              <a16:creationId xmlns:a16="http://schemas.microsoft.com/office/drawing/2014/main" id="{4486AFBF-CFDD-4882-962C-716244A833E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44" name="Text Box 19">
          <a:extLst>
            <a:ext uri="{FF2B5EF4-FFF2-40B4-BE49-F238E27FC236}">
              <a16:creationId xmlns:a16="http://schemas.microsoft.com/office/drawing/2014/main" id="{11BFCB82-73E8-48E6-AD57-C45C93C1283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45" name="Text Box 20">
          <a:extLst>
            <a:ext uri="{FF2B5EF4-FFF2-40B4-BE49-F238E27FC236}">
              <a16:creationId xmlns:a16="http://schemas.microsoft.com/office/drawing/2014/main" id="{6B8FE017-67B8-4FC4-BD9A-FDCFF688C99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46" name="Text Box 21">
          <a:extLst>
            <a:ext uri="{FF2B5EF4-FFF2-40B4-BE49-F238E27FC236}">
              <a16:creationId xmlns:a16="http://schemas.microsoft.com/office/drawing/2014/main" id="{3D7C0398-CECA-460F-93E2-4C27285A28F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47" name="Text Box 22">
          <a:extLst>
            <a:ext uri="{FF2B5EF4-FFF2-40B4-BE49-F238E27FC236}">
              <a16:creationId xmlns:a16="http://schemas.microsoft.com/office/drawing/2014/main" id="{545612B6-FBF8-4431-8BFB-7BE6F375A76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48" name="Text Box 23">
          <a:extLst>
            <a:ext uri="{FF2B5EF4-FFF2-40B4-BE49-F238E27FC236}">
              <a16:creationId xmlns:a16="http://schemas.microsoft.com/office/drawing/2014/main" id="{AF27C0CE-3EDD-423D-98F2-A5BFEB07B94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49" name="Text Box 24">
          <a:extLst>
            <a:ext uri="{FF2B5EF4-FFF2-40B4-BE49-F238E27FC236}">
              <a16:creationId xmlns:a16="http://schemas.microsoft.com/office/drawing/2014/main" id="{B1163705-7A92-47A6-9626-BC230820CD7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50" name="Text Box 25">
          <a:extLst>
            <a:ext uri="{FF2B5EF4-FFF2-40B4-BE49-F238E27FC236}">
              <a16:creationId xmlns:a16="http://schemas.microsoft.com/office/drawing/2014/main" id="{AB3FF981-1547-48F4-B966-68E9864CEFF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51" name="Text Box 26">
          <a:extLst>
            <a:ext uri="{FF2B5EF4-FFF2-40B4-BE49-F238E27FC236}">
              <a16:creationId xmlns:a16="http://schemas.microsoft.com/office/drawing/2014/main" id="{CAB607D5-D834-466D-8CCF-42F0E2F55C8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52" name="Text Box 27">
          <a:extLst>
            <a:ext uri="{FF2B5EF4-FFF2-40B4-BE49-F238E27FC236}">
              <a16:creationId xmlns:a16="http://schemas.microsoft.com/office/drawing/2014/main" id="{2BBBEB68-4D6A-45CB-8BBB-B3D6A2F8B41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53" name="Text Box 28">
          <a:extLst>
            <a:ext uri="{FF2B5EF4-FFF2-40B4-BE49-F238E27FC236}">
              <a16:creationId xmlns:a16="http://schemas.microsoft.com/office/drawing/2014/main" id="{5CBD5DFE-8C09-4D5F-AFB4-D12540D313C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54" name="Text Box 29">
          <a:extLst>
            <a:ext uri="{FF2B5EF4-FFF2-40B4-BE49-F238E27FC236}">
              <a16:creationId xmlns:a16="http://schemas.microsoft.com/office/drawing/2014/main" id="{86A45048-33CF-444B-A5BB-55642546869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55" name="Text Box 14">
          <a:extLst>
            <a:ext uri="{FF2B5EF4-FFF2-40B4-BE49-F238E27FC236}">
              <a16:creationId xmlns:a16="http://schemas.microsoft.com/office/drawing/2014/main" id="{6C739350-EB1F-4FD0-8166-CBDE4405150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56" name="Text Box 15">
          <a:extLst>
            <a:ext uri="{FF2B5EF4-FFF2-40B4-BE49-F238E27FC236}">
              <a16:creationId xmlns:a16="http://schemas.microsoft.com/office/drawing/2014/main" id="{2D7ED991-EAFA-4875-821B-955409D8CCD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57" name="Text Box 16">
          <a:extLst>
            <a:ext uri="{FF2B5EF4-FFF2-40B4-BE49-F238E27FC236}">
              <a16:creationId xmlns:a16="http://schemas.microsoft.com/office/drawing/2014/main" id="{0C223391-14FC-40B9-833E-80226BFADC6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58" name="Text Box 17">
          <a:extLst>
            <a:ext uri="{FF2B5EF4-FFF2-40B4-BE49-F238E27FC236}">
              <a16:creationId xmlns:a16="http://schemas.microsoft.com/office/drawing/2014/main" id="{890903DE-AFF1-4471-B6E8-2EEEA1FC6BB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59" name="Text Box 18">
          <a:extLst>
            <a:ext uri="{FF2B5EF4-FFF2-40B4-BE49-F238E27FC236}">
              <a16:creationId xmlns:a16="http://schemas.microsoft.com/office/drawing/2014/main" id="{266053D8-1ACD-449B-8343-78008A554DB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60" name="Text Box 19">
          <a:extLst>
            <a:ext uri="{FF2B5EF4-FFF2-40B4-BE49-F238E27FC236}">
              <a16:creationId xmlns:a16="http://schemas.microsoft.com/office/drawing/2014/main" id="{13CEA3AB-C800-4C32-98FB-F92454DAB90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61" name="Text Box 20">
          <a:extLst>
            <a:ext uri="{FF2B5EF4-FFF2-40B4-BE49-F238E27FC236}">
              <a16:creationId xmlns:a16="http://schemas.microsoft.com/office/drawing/2014/main" id="{F5511C09-540B-4B4A-A30C-0726A5C59C0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62" name="Text Box 21">
          <a:extLst>
            <a:ext uri="{FF2B5EF4-FFF2-40B4-BE49-F238E27FC236}">
              <a16:creationId xmlns:a16="http://schemas.microsoft.com/office/drawing/2014/main" id="{568D002D-AF33-42D5-858E-99D883E96B5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63" name="Text Box 14">
          <a:extLst>
            <a:ext uri="{FF2B5EF4-FFF2-40B4-BE49-F238E27FC236}">
              <a16:creationId xmlns:a16="http://schemas.microsoft.com/office/drawing/2014/main" id="{6690988F-C398-4447-8868-76E3146B49A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64" name="Text Box 15">
          <a:extLst>
            <a:ext uri="{FF2B5EF4-FFF2-40B4-BE49-F238E27FC236}">
              <a16:creationId xmlns:a16="http://schemas.microsoft.com/office/drawing/2014/main" id="{A82CE2A6-3E7D-4F6E-A9BE-D255B973CE3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65" name="Text Box 16">
          <a:extLst>
            <a:ext uri="{FF2B5EF4-FFF2-40B4-BE49-F238E27FC236}">
              <a16:creationId xmlns:a16="http://schemas.microsoft.com/office/drawing/2014/main" id="{3B1599B0-7CE9-4A20-BF14-9DD59DE031B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66" name="Text Box 17">
          <a:extLst>
            <a:ext uri="{FF2B5EF4-FFF2-40B4-BE49-F238E27FC236}">
              <a16:creationId xmlns:a16="http://schemas.microsoft.com/office/drawing/2014/main" id="{EBECE9E9-0652-437D-83C4-0D52BBB2440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67" name="Text Box 18">
          <a:extLst>
            <a:ext uri="{FF2B5EF4-FFF2-40B4-BE49-F238E27FC236}">
              <a16:creationId xmlns:a16="http://schemas.microsoft.com/office/drawing/2014/main" id="{31D6D9BE-EA17-4223-9797-3FB722D8B43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68" name="Text Box 19">
          <a:extLst>
            <a:ext uri="{FF2B5EF4-FFF2-40B4-BE49-F238E27FC236}">
              <a16:creationId xmlns:a16="http://schemas.microsoft.com/office/drawing/2014/main" id="{5F5AD401-2370-4A6D-A6CD-0593D16B73E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69" name="Text Box 20">
          <a:extLst>
            <a:ext uri="{FF2B5EF4-FFF2-40B4-BE49-F238E27FC236}">
              <a16:creationId xmlns:a16="http://schemas.microsoft.com/office/drawing/2014/main" id="{2289C768-242E-4744-8F4E-8FE3C6C7FF2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70" name="Text Box 21">
          <a:extLst>
            <a:ext uri="{FF2B5EF4-FFF2-40B4-BE49-F238E27FC236}">
              <a16:creationId xmlns:a16="http://schemas.microsoft.com/office/drawing/2014/main" id="{4B30B492-CA1C-40D3-9DB6-5348FB87503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71" name="Text Box 22">
          <a:extLst>
            <a:ext uri="{FF2B5EF4-FFF2-40B4-BE49-F238E27FC236}">
              <a16:creationId xmlns:a16="http://schemas.microsoft.com/office/drawing/2014/main" id="{E9F1519F-9B25-45B6-9B87-70B55625DB9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72" name="Text Box 23">
          <a:extLst>
            <a:ext uri="{FF2B5EF4-FFF2-40B4-BE49-F238E27FC236}">
              <a16:creationId xmlns:a16="http://schemas.microsoft.com/office/drawing/2014/main" id="{8561C70C-1E7C-445D-A36A-4545AFDC876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73" name="Text Box 24">
          <a:extLst>
            <a:ext uri="{FF2B5EF4-FFF2-40B4-BE49-F238E27FC236}">
              <a16:creationId xmlns:a16="http://schemas.microsoft.com/office/drawing/2014/main" id="{D6BF6183-0521-4667-B9EB-BAE1094DC20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74" name="Text Box 25">
          <a:extLst>
            <a:ext uri="{FF2B5EF4-FFF2-40B4-BE49-F238E27FC236}">
              <a16:creationId xmlns:a16="http://schemas.microsoft.com/office/drawing/2014/main" id="{037AA55C-BB2B-4BEC-8F25-3A4045B8E87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75" name="Text Box 26">
          <a:extLst>
            <a:ext uri="{FF2B5EF4-FFF2-40B4-BE49-F238E27FC236}">
              <a16:creationId xmlns:a16="http://schemas.microsoft.com/office/drawing/2014/main" id="{5276E01C-BA69-4F74-AD66-3A113570835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76" name="Text Box 27">
          <a:extLst>
            <a:ext uri="{FF2B5EF4-FFF2-40B4-BE49-F238E27FC236}">
              <a16:creationId xmlns:a16="http://schemas.microsoft.com/office/drawing/2014/main" id="{38893D7B-91DB-4E53-93CF-5A03A3265CA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77" name="Text Box 28">
          <a:extLst>
            <a:ext uri="{FF2B5EF4-FFF2-40B4-BE49-F238E27FC236}">
              <a16:creationId xmlns:a16="http://schemas.microsoft.com/office/drawing/2014/main" id="{AA0E12C3-A753-4E79-80AC-599757B0C6F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78" name="Text Box 29">
          <a:extLst>
            <a:ext uri="{FF2B5EF4-FFF2-40B4-BE49-F238E27FC236}">
              <a16:creationId xmlns:a16="http://schemas.microsoft.com/office/drawing/2014/main" id="{85AE0378-2644-4CBB-A09F-81886BAFD10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79" name="Text Box 14">
          <a:extLst>
            <a:ext uri="{FF2B5EF4-FFF2-40B4-BE49-F238E27FC236}">
              <a16:creationId xmlns:a16="http://schemas.microsoft.com/office/drawing/2014/main" id="{13989899-C8B9-4639-B52A-DA6BDD72506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80" name="Text Box 15">
          <a:extLst>
            <a:ext uri="{FF2B5EF4-FFF2-40B4-BE49-F238E27FC236}">
              <a16:creationId xmlns:a16="http://schemas.microsoft.com/office/drawing/2014/main" id="{621BF154-0DC0-4AAD-A35F-F2826C324E4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81" name="Text Box 16">
          <a:extLst>
            <a:ext uri="{FF2B5EF4-FFF2-40B4-BE49-F238E27FC236}">
              <a16:creationId xmlns:a16="http://schemas.microsoft.com/office/drawing/2014/main" id="{B8C57A16-E9EA-415E-A7B7-182BC429E05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82" name="Text Box 17">
          <a:extLst>
            <a:ext uri="{FF2B5EF4-FFF2-40B4-BE49-F238E27FC236}">
              <a16:creationId xmlns:a16="http://schemas.microsoft.com/office/drawing/2014/main" id="{BED76007-A583-48B0-9BAF-D5D7818FEF8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83" name="Text Box 18">
          <a:extLst>
            <a:ext uri="{FF2B5EF4-FFF2-40B4-BE49-F238E27FC236}">
              <a16:creationId xmlns:a16="http://schemas.microsoft.com/office/drawing/2014/main" id="{7061F9A9-8453-499B-9A50-6E7F2707C70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84" name="Text Box 19">
          <a:extLst>
            <a:ext uri="{FF2B5EF4-FFF2-40B4-BE49-F238E27FC236}">
              <a16:creationId xmlns:a16="http://schemas.microsoft.com/office/drawing/2014/main" id="{9C354C20-3121-4D0E-ABDE-186D6084827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85" name="Text Box 20">
          <a:extLst>
            <a:ext uri="{FF2B5EF4-FFF2-40B4-BE49-F238E27FC236}">
              <a16:creationId xmlns:a16="http://schemas.microsoft.com/office/drawing/2014/main" id="{589DA028-B909-49D5-93B9-44BCF21CA66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86" name="Text Box 21">
          <a:extLst>
            <a:ext uri="{FF2B5EF4-FFF2-40B4-BE49-F238E27FC236}">
              <a16:creationId xmlns:a16="http://schemas.microsoft.com/office/drawing/2014/main" id="{C454FCFB-7C5C-4A35-8783-E1889DF7EF5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87" name="Text Box 14">
          <a:extLst>
            <a:ext uri="{FF2B5EF4-FFF2-40B4-BE49-F238E27FC236}">
              <a16:creationId xmlns:a16="http://schemas.microsoft.com/office/drawing/2014/main" id="{91EA81AD-FF01-48C2-A9DA-BA2F47F992A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88" name="Text Box 15">
          <a:extLst>
            <a:ext uri="{FF2B5EF4-FFF2-40B4-BE49-F238E27FC236}">
              <a16:creationId xmlns:a16="http://schemas.microsoft.com/office/drawing/2014/main" id="{E9BDC0D2-ACC7-44EC-956E-8EB13914546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89" name="Text Box 16">
          <a:extLst>
            <a:ext uri="{FF2B5EF4-FFF2-40B4-BE49-F238E27FC236}">
              <a16:creationId xmlns:a16="http://schemas.microsoft.com/office/drawing/2014/main" id="{AC7CD096-1809-4F5D-9F53-35BFD7F750E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90" name="Text Box 17">
          <a:extLst>
            <a:ext uri="{FF2B5EF4-FFF2-40B4-BE49-F238E27FC236}">
              <a16:creationId xmlns:a16="http://schemas.microsoft.com/office/drawing/2014/main" id="{C00964D6-D65B-48FA-8D1A-7EC16682401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91" name="Text Box 18">
          <a:extLst>
            <a:ext uri="{FF2B5EF4-FFF2-40B4-BE49-F238E27FC236}">
              <a16:creationId xmlns:a16="http://schemas.microsoft.com/office/drawing/2014/main" id="{518E5216-FEF9-4459-BF29-28EF4C6BCDF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92" name="Text Box 19">
          <a:extLst>
            <a:ext uri="{FF2B5EF4-FFF2-40B4-BE49-F238E27FC236}">
              <a16:creationId xmlns:a16="http://schemas.microsoft.com/office/drawing/2014/main" id="{21BBE7AC-751C-4AC9-951A-52571835B40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93" name="Text Box 20">
          <a:extLst>
            <a:ext uri="{FF2B5EF4-FFF2-40B4-BE49-F238E27FC236}">
              <a16:creationId xmlns:a16="http://schemas.microsoft.com/office/drawing/2014/main" id="{A022134C-2F73-4EED-B0A9-29A3E766CC9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94" name="Text Box 21">
          <a:extLst>
            <a:ext uri="{FF2B5EF4-FFF2-40B4-BE49-F238E27FC236}">
              <a16:creationId xmlns:a16="http://schemas.microsoft.com/office/drawing/2014/main" id="{0B6DC424-BBB2-4F69-BDDF-56210A2F892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95" name="Text Box 22">
          <a:extLst>
            <a:ext uri="{FF2B5EF4-FFF2-40B4-BE49-F238E27FC236}">
              <a16:creationId xmlns:a16="http://schemas.microsoft.com/office/drawing/2014/main" id="{51B506E4-3472-43DA-B226-3E988EFE26E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96" name="Text Box 23">
          <a:extLst>
            <a:ext uri="{FF2B5EF4-FFF2-40B4-BE49-F238E27FC236}">
              <a16:creationId xmlns:a16="http://schemas.microsoft.com/office/drawing/2014/main" id="{40BF01AC-08A0-471F-B8A3-EE251B74144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97" name="Text Box 24">
          <a:extLst>
            <a:ext uri="{FF2B5EF4-FFF2-40B4-BE49-F238E27FC236}">
              <a16:creationId xmlns:a16="http://schemas.microsoft.com/office/drawing/2014/main" id="{B67FD78E-064F-4A01-B43C-78FA3E8BD3A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98" name="Text Box 25">
          <a:extLst>
            <a:ext uri="{FF2B5EF4-FFF2-40B4-BE49-F238E27FC236}">
              <a16:creationId xmlns:a16="http://schemas.microsoft.com/office/drawing/2014/main" id="{EFA46B59-8DC7-4D73-A95A-A6F88DB6DB6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899" name="Text Box 26">
          <a:extLst>
            <a:ext uri="{FF2B5EF4-FFF2-40B4-BE49-F238E27FC236}">
              <a16:creationId xmlns:a16="http://schemas.microsoft.com/office/drawing/2014/main" id="{29B3EF07-05D9-48FD-B472-CED5E0D801A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900" name="Text Box 27">
          <a:extLst>
            <a:ext uri="{FF2B5EF4-FFF2-40B4-BE49-F238E27FC236}">
              <a16:creationId xmlns:a16="http://schemas.microsoft.com/office/drawing/2014/main" id="{2B308707-5B6D-4397-821F-461EB291102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901" name="Text Box 28">
          <a:extLst>
            <a:ext uri="{FF2B5EF4-FFF2-40B4-BE49-F238E27FC236}">
              <a16:creationId xmlns:a16="http://schemas.microsoft.com/office/drawing/2014/main" id="{3DA83127-70D2-4EFA-905B-4C698D7A7B4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902" name="Text Box 29">
          <a:extLst>
            <a:ext uri="{FF2B5EF4-FFF2-40B4-BE49-F238E27FC236}">
              <a16:creationId xmlns:a16="http://schemas.microsoft.com/office/drawing/2014/main" id="{7D4FFCB8-D418-4FB2-BA9E-C8715EA918A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903" name="Text Box 14">
          <a:extLst>
            <a:ext uri="{FF2B5EF4-FFF2-40B4-BE49-F238E27FC236}">
              <a16:creationId xmlns:a16="http://schemas.microsoft.com/office/drawing/2014/main" id="{7A41FA2F-1BA6-4BE6-B86C-AFC23F563E1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904" name="Text Box 15">
          <a:extLst>
            <a:ext uri="{FF2B5EF4-FFF2-40B4-BE49-F238E27FC236}">
              <a16:creationId xmlns:a16="http://schemas.microsoft.com/office/drawing/2014/main" id="{70C5C3D4-7769-4748-AFF5-6EE227D5FE8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905" name="Text Box 16">
          <a:extLst>
            <a:ext uri="{FF2B5EF4-FFF2-40B4-BE49-F238E27FC236}">
              <a16:creationId xmlns:a16="http://schemas.microsoft.com/office/drawing/2014/main" id="{7D1A090F-4704-40BD-99BE-42C0C3001D7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4906" name="Text Box 17">
          <a:extLst>
            <a:ext uri="{FF2B5EF4-FFF2-40B4-BE49-F238E27FC236}">
              <a16:creationId xmlns:a16="http://schemas.microsoft.com/office/drawing/2014/main" id="{2E077865-C066-42B7-82BB-CE64DB5FF76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787" name="Text Box 18">
          <a:extLst>
            <a:ext uri="{FF2B5EF4-FFF2-40B4-BE49-F238E27FC236}">
              <a16:creationId xmlns:a16="http://schemas.microsoft.com/office/drawing/2014/main" id="{76B3AB57-6E4B-4A8B-80A2-B6A7B4BDA3D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788" name="Text Box 19">
          <a:extLst>
            <a:ext uri="{FF2B5EF4-FFF2-40B4-BE49-F238E27FC236}">
              <a16:creationId xmlns:a16="http://schemas.microsoft.com/office/drawing/2014/main" id="{A418BC6E-CA99-4FE3-9278-5B7FD2CF832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789" name="Text Box 20">
          <a:extLst>
            <a:ext uri="{FF2B5EF4-FFF2-40B4-BE49-F238E27FC236}">
              <a16:creationId xmlns:a16="http://schemas.microsoft.com/office/drawing/2014/main" id="{A0D8F68F-56D1-4C4F-AA13-D65FDC18033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790" name="Text Box 21">
          <a:extLst>
            <a:ext uri="{FF2B5EF4-FFF2-40B4-BE49-F238E27FC236}">
              <a16:creationId xmlns:a16="http://schemas.microsoft.com/office/drawing/2014/main" id="{1B6D90F6-8658-4E95-B2E3-88E4DA2B7D1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791" name="Text Box 14">
          <a:extLst>
            <a:ext uri="{FF2B5EF4-FFF2-40B4-BE49-F238E27FC236}">
              <a16:creationId xmlns:a16="http://schemas.microsoft.com/office/drawing/2014/main" id="{1881EFEF-B4EA-4E1B-8494-C7E5DE8633F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792" name="Text Box 15">
          <a:extLst>
            <a:ext uri="{FF2B5EF4-FFF2-40B4-BE49-F238E27FC236}">
              <a16:creationId xmlns:a16="http://schemas.microsoft.com/office/drawing/2014/main" id="{03D8FBC2-F665-4E1B-AE38-B9626DC2D70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793" name="Text Box 16">
          <a:extLst>
            <a:ext uri="{FF2B5EF4-FFF2-40B4-BE49-F238E27FC236}">
              <a16:creationId xmlns:a16="http://schemas.microsoft.com/office/drawing/2014/main" id="{50EA45C0-8EA0-4395-AA0D-99B9646641E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794" name="Text Box 17">
          <a:extLst>
            <a:ext uri="{FF2B5EF4-FFF2-40B4-BE49-F238E27FC236}">
              <a16:creationId xmlns:a16="http://schemas.microsoft.com/office/drawing/2014/main" id="{C365DCAA-7162-4B8E-96F8-ED2159A5820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795" name="Text Box 18">
          <a:extLst>
            <a:ext uri="{FF2B5EF4-FFF2-40B4-BE49-F238E27FC236}">
              <a16:creationId xmlns:a16="http://schemas.microsoft.com/office/drawing/2014/main" id="{4DBFE0D5-99E1-490A-A227-7C4845136B8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796" name="Text Box 19">
          <a:extLst>
            <a:ext uri="{FF2B5EF4-FFF2-40B4-BE49-F238E27FC236}">
              <a16:creationId xmlns:a16="http://schemas.microsoft.com/office/drawing/2014/main" id="{40FC93CF-9D31-4284-A41C-158E8D53B6D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797" name="Text Box 20">
          <a:extLst>
            <a:ext uri="{FF2B5EF4-FFF2-40B4-BE49-F238E27FC236}">
              <a16:creationId xmlns:a16="http://schemas.microsoft.com/office/drawing/2014/main" id="{8776EF20-4045-4F1B-98C4-E2A81602F4C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798" name="Text Box 21">
          <a:extLst>
            <a:ext uri="{FF2B5EF4-FFF2-40B4-BE49-F238E27FC236}">
              <a16:creationId xmlns:a16="http://schemas.microsoft.com/office/drawing/2014/main" id="{B48EDF90-3D95-47CD-A395-3A4220E3058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799" name="Text Box 22">
          <a:extLst>
            <a:ext uri="{FF2B5EF4-FFF2-40B4-BE49-F238E27FC236}">
              <a16:creationId xmlns:a16="http://schemas.microsoft.com/office/drawing/2014/main" id="{FC3B9B46-13A9-4946-A312-BC7D7609E8E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00" name="Text Box 23">
          <a:extLst>
            <a:ext uri="{FF2B5EF4-FFF2-40B4-BE49-F238E27FC236}">
              <a16:creationId xmlns:a16="http://schemas.microsoft.com/office/drawing/2014/main" id="{BB21C1B7-7A51-47D1-9CB1-CE8D871625D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01" name="Text Box 24">
          <a:extLst>
            <a:ext uri="{FF2B5EF4-FFF2-40B4-BE49-F238E27FC236}">
              <a16:creationId xmlns:a16="http://schemas.microsoft.com/office/drawing/2014/main" id="{214C1A33-DBF7-409D-8AB6-3563322A17C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02" name="Text Box 25">
          <a:extLst>
            <a:ext uri="{FF2B5EF4-FFF2-40B4-BE49-F238E27FC236}">
              <a16:creationId xmlns:a16="http://schemas.microsoft.com/office/drawing/2014/main" id="{F49F7AE2-911E-426F-BD56-BF83C1F9225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03" name="Text Box 26">
          <a:extLst>
            <a:ext uri="{FF2B5EF4-FFF2-40B4-BE49-F238E27FC236}">
              <a16:creationId xmlns:a16="http://schemas.microsoft.com/office/drawing/2014/main" id="{368CE044-49FF-49A9-B332-08A685D9737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04" name="Text Box 27">
          <a:extLst>
            <a:ext uri="{FF2B5EF4-FFF2-40B4-BE49-F238E27FC236}">
              <a16:creationId xmlns:a16="http://schemas.microsoft.com/office/drawing/2014/main" id="{01A24076-003E-4B06-BF32-AFD64815994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05" name="Text Box 28">
          <a:extLst>
            <a:ext uri="{FF2B5EF4-FFF2-40B4-BE49-F238E27FC236}">
              <a16:creationId xmlns:a16="http://schemas.microsoft.com/office/drawing/2014/main" id="{4A83550C-4B3B-4CB9-8314-66974998BDB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06" name="Text Box 29">
          <a:extLst>
            <a:ext uri="{FF2B5EF4-FFF2-40B4-BE49-F238E27FC236}">
              <a16:creationId xmlns:a16="http://schemas.microsoft.com/office/drawing/2014/main" id="{272688CD-0359-4433-A15C-87FE7103BD2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07" name="Text Box 14">
          <a:extLst>
            <a:ext uri="{FF2B5EF4-FFF2-40B4-BE49-F238E27FC236}">
              <a16:creationId xmlns:a16="http://schemas.microsoft.com/office/drawing/2014/main" id="{785DD6E4-F2BE-4179-A00F-8658963A31F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08" name="Text Box 15">
          <a:extLst>
            <a:ext uri="{FF2B5EF4-FFF2-40B4-BE49-F238E27FC236}">
              <a16:creationId xmlns:a16="http://schemas.microsoft.com/office/drawing/2014/main" id="{6775A6BE-2A05-4A9A-B477-9EAE3791ECB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09" name="Text Box 16">
          <a:extLst>
            <a:ext uri="{FF2B5EF4-FFF2-40B4-BE49-F238E27FC236}">
              <a16:creationId xmlns:a16="http://schemas.microsoft.com/office/drawing/2014/main" id="{DC8DF8D2-ACE6-4744-BF81-A9461805F8B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10" name="Text Box 17">
          <a:extLst>
            <a:ext uri="{FF2B5EF4-FFF2-40B4-BE49-F238E27FC236}">
              <a16:creationId xmlns:a16="http://schemas.microsoft.com/office/drawing/2014/main" id="{E2D2E569-2102-467F-81A4-A86863154BA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11" name="Text Box 18">
          <a:extLst>
            <a:ext uri="{FF2B5EF4-FFF2-40B4-BE49-F238E27FC236}">
              <a16:creationId xmlns:a16="http://schemas.microsoft.com/office/drawing/2014/main" id="{E913A226-C32C-4893-85F1-55D1D0170C8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12" name="Text Box 19">
          <a:extLst>
            <a:ext uri="{FF2B5EF4-FFF2-40B4-BE49-F238E27FC236}">
              <a16:creationId xmlns:a16="http://schemas.microsoft.com/office/drawing/2014/main" id="{F0C77F74-652D-4083-8AC2-090DFC498B7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13" name="Text Box 20">
          <a:extLst>
            <a:ext uri="{FF2B5EF4-FFF2-40B4-BE49-F238E27FC236}">
              <a16:creationId xmlns:a16="http://schemas.microsoft.com/office/drawing/2014/main" id="{80E40985-D4AF-40B2-83B0-5F08C93890A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14" name="Text Box 21">
          <a:extLst>
            <a:ext uri="{FF2B5EF4-FFF2-40B4-BE49-F238E27FC236}">
              <a16:creationId xmlns:a16="http://schemas.microsoft.com/office/drawing/2014/main" id="{D37D2B83-F67D-4AE7-901E-5D234A53517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15" name="Text Box 14">
          <a:extLst>
            <a:ext uri="{FF2B5EF4-FFF2-40B4-BE49-F238E27FC236}">
              <a16:creationId xmlns:a16="http://schemas.microsoft.com/office/drawing/2014/main" id="{BB514E0A-9D2C-41D4-9161-AFD9494DF9B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16" name="Text Box 15">
          <a:extLst>
            <a:ext uri="{FF2B5EF4-FFF2-40B4-BE49-F238E27FC236}">
              <a16:creationId xmlns:a16="http://schemas.microsoft.com/office/drawing/2014/main" id="{676A4957-1045-4C22-B17C-A36716CB795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17" name="Text Box 16">
          <a:extLst>
            <a:ext uri="{FF2B5EF4-FFF2-40B4-BE49-F238E27FC236}">
              <a16:creationId xmlns:a16="http://schemas.microsoft.com/office/drawing/2014/main" id="{FEA1082C-7AA9-4C31-B617-CC4CFCF45D3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18" name="Text Box 17">
          <a:extLst>
            <a:ext uri="{FF2B5EF4-FFF2-40B4-BE49-F238E27FC236}">
              <a16:creationId xmlns:a16="http://schemas.microsoft.com/office/drawing/2014/main" id="{266AAA94-1FCC-4162-B377-53668D1ABED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19" name="Text Box 18">
          <a:extLst>
            <a:ext uri="{FF2B5EF4-FFF2-40B4-BE49-F238E27FC236}">
              <a16:creationId xmlns:a16="http://schemas.microsoft.com/office/drawing/2014/main" id="{AEA3766A-08A1-4A33-9776-5464DA52CD2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20" name="Text Box 19">
          <a:extLst>
            <a:ext uri="{FF2B5EF4-FFF2-40B4-BE49-F238E27FC236}">
              <a16:creationId xmlns:a16="http://schemas.microsoft.com/office/drawing/2014/main" id="{2DD0F556-9A08-47A5-B06D-6FF578C472C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21" name="Text Box 20">
          <a:extLst>
            <a:ext uri="{FF2B5EF4-FFF2-40B4-BE49-F238E27FC236}">
              <a16:creationId xmlns:a16="http://schemas.microsoft.com/office/drawing/2014/main" id="{54BA3D57-7E00-4131-A4F1-3FEACDDEDD6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22" name="Text Box 21">
          <a:extLst>
            <a:ext uri="{FF2B5EF4-FFF2-40B4-BE49-F238E27FC236}">
              <a16:creationId xmlns:a16="http://schemas.microsoft.com/office/drawing/2014/main" id="{8BC7CE99-3AD1-49A9-B4BD-2C8A8328867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23" name="Text Box 22">
          <a:extLst>
            <a:ext uri="{FF2B5EF4-FFF2-40B4-BE49-F238E27FC236}">
              <a16:creationId xmlns:a16="http://schemas.microsoft.com/office/drawing/2014/main" id="{9274BC5A-BC80-4542-9CC9-6693352DB5F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24" name="Text Box 23">
          <a:extLst>
            <a:ext uri="{FF2B5EF4-FFF2-40B4-BE49-F238E27FC236}">
              <a16:creationId xmlns:a16="http://schemas.microsoft.com/office/drawing/2014/main" id="{6B13B454-8E2A-44F3-998F-278F220A1F1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25" name="Text Box 24">
          <a:extLst>
            <a:ext uri="{FF2B5EF4-FFF2-40B4-BE49-F238E27FC236}">
              <a16:creationId xmlns:a16="http://schemas.microsoft.com/office/drawing/2014/main" id="{90D6A9CE-6065-4538-ABE4-AFF4E8C13FB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26" name="Text Box 25">
          <a:extLst>
            <a:ext uri="{FF2B5EF4-FFF2-40B4-BE49-F238E27FC236}">
              <a16:creationId xmlns:a16="http://schemas.microsoft.com/office/drawing/2014/main" id="{75DA355E-37D4-4B7A-B655-29ADCF1157B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27" name="Text Box 26">
          <a:extLst>
            <a:ext uri="{FF2B5EF4-FFF2-40B4-BE49-F238E27FC236}">
              <a16:creationId xmlns:a16="http://schemas.microsoft.com/office/drawing/2014/main" id="{F30E75E5-C4B5-47BB-88F3-B38F37319F6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28" name="Text Box 27">
          <a:extLst>
            <a:ext uri="{FF2B5EF4-FFF2-40B4-BE49-F238E27FC236}">
              <a16:creationId xmlns:a16="http://schemas.microsoft.com/office/drawing/2014/main" id="{5D527617-ED63-4DBD-94D9-1B6D76C843D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29" name="Text Box 28">
          <a:extLst>
            <a:ext uri="{FF2B5EF4-FFF2-40B4-BE49-F238E27FC236}">
              <a16:creationId xmlns:a16="http://schemas.microsoft.com/office/drawing/2014/main" id="{CBB5B63B-6D19-41B5-ACFC-2B7A9CAA0FD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30" name="Text Box 29">
          <a:extLst>
            <a:ext uri="{FF2B5EF4-FFF2-40B4-BE49-F238E27FC236}">
              <a16:creationId xmlns:a16="http://schemas.microsoft.com/office/drawing/2014/main" id="{8F344213-65C9-4AAB-BD76-6DE60931D6E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31" name="Text Box 14">
          <a:extLst>
            <a:ext uri="{FF2B5EF4-FFF2-40B4-BE49-F238E27FC236}">
              <a16:creationId xmlns:a16="http://schemas.microsoft.com/office/drawing/2014/main" id="{A2481F95-3021-4729-94D8-F49FB3A4A41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32" name="Text Box 15">
          <a:extLst>
            <a:ext uri="{FF2B5EF4-FFF2-40B4-BE49-F238E27FC236}">
              <a16:creationId xmlns:a16="http://schemas.microsoft.com/office/drawing/2014/main" id="{C7695CA7-CF96-4BA5-A239-4AD6D3E98F2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33" name="Text Box 16">
          <a:extLst>
            <a:ext uri="{FF2B5EF4-FFF2-40B4-BE49-F238E27FC236}">
              <a16:creationId xmlns:a16="http://schemas.microsoft.com/office/drawing/2014/main" id="{BD0E0A61-95A6-42D6-B88F-634275B6F03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34" name="Text Box 17">
          <a:extLst>
            <a:ext uri="{FF2B5EF4-FFF2-40B4-BE49-F238E27FC236}">
              <a16:creationId xmlns:a16="http://schemas.microsoft.com/office/drawing/2014/main" id="{D4C0FAD2-2A26-45AE-A37E-2EFB9119470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35" name="Text Box 18">
          <a:extLst>
            <a:ext uri="{FF2B5EF4-FFF2-40B4-BE49-F238E27FC236}">
              <a16:creationId xmlns:a16="http://schemas.microsoft.com/office/drawing/2014/main" id="{D9453781-7215-487C-8CE1-0D8DC06C0A5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36" name="Text Box 19">
          <a:extLst>
            <a:ext uri="{FF2B5EF4-FFF2-40B4-BE49-F238E27FC236}">
              <a16:creationId xmlns:a16="http://schemas.microsoft.com/office/drawing/2014/main" id="{95ABDFC1-2918-44A8-826C-8C22D51A695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37" name="Text Box 20">
          <a:extLst>
            <a:ext uri="{FF2B5EF4-FFF2-40B4-BE49-F238E27FC236}">
              <a16:creationId xmlns:a16="http://schemas.microsoft.com/office/drawing/2014/main" id="{118FD980-7581-46A0-A242-29F65B2433B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38" name="Text Box 21">
          <a:extLst>
            <a:ext uri="{FF2B5EF4-FFF2-40B4-BE49-F238E27FC236}">
              <a16:creationId xmlns:a16="http://schemas.microsoft.com/office/drawing/2014/main" id="{567DA78B-D754-4278-A1F0-25C8456ACD5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39" name="Text Box 14">
          <a:extLst>
            <a:ext uri="{FF2B5EF4-FFF2-40B4-BE49-F238E27FC236}">
              <a16:creationId xmlns:a16="http://schemas.microsoft.com/office/drawing/2014/main" id="{CF5426FE-4719-4C9E-928B-AEEBC54AB74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40" name="Text Box 15">
          <a:extLst>
            <a:ext uri="{FF2B5EF4-FFF2-40B4-BE49-F238E27FC236}">
              <a16:creationId xmlns:a16="http://schemas.microsoft.com/office/drawing/2014/main" id="{D9771159-326D-410A-A683-35F275F3AF2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41" name="Text Box 16">
          <a:extLst>
            <a:ext uri="{FF2B5EF4-FFF2-40B4-BE49-F238E27FC236}">
              <a16:creationId xmlns:a16="http://schemas.microsoft.com/office/drawing/2014/main" id="{8F75BACA-72F0-46CC-B7D5-E9B3836D19B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42" name="Text Box 17">
          <a:extLst>
            <a:ext uri="{FF2B5EF4-FFF2-40B4-BE49-F238E27FC236}">
              <a16:creationId xmlns:a16="http://schemas.microsoft.com/office/drawing/2014/main" id="{BC808A8D-1555-4B6D-8C47-559D35A61F1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43" name="Text Box 18">
          <a:extLst>
            <a:ext uri="{FF2B5EF4-FFF2-40B4-BE49-F238E27FC236}">
              <a16:creationId xmlns:a16="http://schemas.microsoft.com/office/drawing/2014/main" id="{C83B42FB-1BBD-4BC1-9298-0E81DC88861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44" name="Text Box 19">
          <a:extLst>
            <a:ext uri="{FF2B5EF4-FFF2-40B4-BE49-F238E27FC236}">
              <a16:creationId xmlns:a16="http://schemas.microsoft.com/office/drawing/2014/main" id="{3E76215C-74DA-4F02-AD76-DA9AE37D96B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45" name="Text Box 20">
          <a:extLst>
            <a:ext uri="{FF2B5EF4-FFF2-40B4-BE49-F238E27FC236}">
              <a16:creationId xmlns:a16="http://schemas.microsoft.com/office/drawing/2014/main" id="{A9B95B0D-4F7A-4363-8028-8EC7744A411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46" name="Text Box 21">
          <a:extLst>
            <a:ext uri="{FF2B5EF4-FFF2-40B4-BE49-F238E27FC236}">
              <a16:creationId xmlns:a16="http://schemas.microsoft.com/office/drawing/2014/main" id="{388EC71E-8D1C-4A18-96C8-3FF39C9CEBA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47" name="Text Box 22">
          <a:extLst>
            <a:ext uri="{FF2B5EF4-FFF2-40B4-BE49-F238E27FC236}">
              <a16:creationId xmlns:a16="http://schemas.microsoft.com/office/drawing/2014/main" id="{89F2DFEA-2661-43AB-AE4F-7A80B1237AD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48" name="Text Box 23">
          <a:extLst>
            <a:ext uri="{FF2B5EF4-FFF2-40B4-BE49-F238E27FC236}">
              <a16:creationId xmlns:a16="http://schemas.microsoft.com/office/drawing/2014/main" id="{8BF4FFDB-3F1D-4D92-AFC0-C16974FAE44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49" name="Text Box 24">
          <a:extLst>
            <a:ext uri="{FF2B5EF4-FFF2-40B4-BE49-F238E27FC236}">
              <a16:creationId xmlns:a16="http://schemas.microsoft.com/office/drawing/2014/main" id="{8D73CB74-7324-475C-816D-370F6DED799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50" name="Text Box 25">
          <a:extLst>
            <a:ext uri="{FF2B5EF4-FFF2-40B4-BE49-F238E27FC236}">
              <a16:creationId xmlns:a16="http://schemas.microsoft.com/office/drawing/2014/main" id="{E08FA4B9-0BA5-4598-8408-2656180B758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51" name="Text Box 26">
          <a:extLst>
            <a:ext uri="{FF2B5EF4-FFF2-40B4-BE49-F238E27FC236}">
              <a16:creationId xmlns:a16="http://schemas.microsoft.com/office/drawing/2014/main" id="{F0A3B7A8-300A-41CB-BA62-D7D9C88C12B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52" name="Text Box 27">
          <a:extLst>
            <a:ext uri="{FF2B5EF4-FFF2-40B4-BE49-F238E27FC236}">
              <a16:creationId xmlns:a16="http://schemas.microsoft.com/office/drawing/2014/main" id="{1C7C2672-8D44-42B0-8895-22A25D031C1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53" name="Text Box 28">
          <a:extLst>
            <a:ext uri="{FF2B5EF4-FFF2-40B4-BE49-F238E27FC236}">
              <a16:creationId xmlns:a16="http://schemas.microsoft.com/office/drawing/2014/main" id="{E31DA570-1E37-4786-9A32-573918CC085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54" name="Text Box 29">
          <a:extLst>
            <a:ext uri="{FF2B5EF4-FFF2-40B4-BE49-F238E27FC236}">
              <a16:creationId xmlns:a16="http://schemas.microsoft.com/office/drawing/2014/main" id="{A93C9904-669D-4E21-9A21-74B82BA1F2A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55" name="Text Box 14">
          <a:extLst>
            <a:ext uri="{FF2B5EF4-FFF2-40B4-BE49-F238E27FC236}">
              <a16:creationId xmlns:a16="http://schemas.microsoft.com/office/drawing/2014/main" id="{2B07AE92-C6B1-46D8-AC80-D6D83E8B009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56" name="Text Box 15">
          <a:extLst>
            <a:ext uri="{FF2B5EF4-FFF2-40B4-BE49-F238E27FC236}">
              <a16:creationId xmlns:a16="http://schemas.microsoft.com/office/drawing/2014/main" id="{67DD8B97-E663-45A6-87E4-D8644BD2D8F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57" name="Text Box 16">
          <a:extLst>
            <a:ext uri="{FF2B5EF4-FFF2-40B4-BE49-F238E27FC236}">
              <a16:creationId xmlns:a16="http://schemas.microsoft.com/office/drawing/2014/main" id="{05F8F391-0F5B-4087-ABE8-1348FFDBF22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58" name="Text Box 17">
          <a:extLst>
            <a:ext uri="{FF2B5EF4-FFF2-40B4-BE49-F238E27FC236}">
              <a16:creationId xmlns:a16="http://schemas.microsoft.com/office/drawing/2014/main" id="{782732C6-BFF3-463E-AD69-EE2BBEDB83A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59" name="Text Box 18">
          <a:extLst>
            <a:ext uri="{FF2B5EF4-FFF2-40B4-BE49-F238E27FC236}">
              <a16:creationId xmlns:a16="http://schemas.microsoft.com/office/drawing/2014/main" id="{87623E4D-A411-4BE7-A60A-A74E94FBD9E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60" name="Text Box 19">
          <a:extLst>
            <a:ext uri="{FF2B5EF4-FFF2-40B4-BE49-F238E27FC236}">
              <a16:creationId xmlns:a16="http://schemas.microsoft.com/office/drawing/2014/main" id="{C51F7972-5C26-4917-8377-8FBBD3C8E2E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61" name="Text Box 20">
          <a:extLst>
            <a:ext uri="{FF2B5EF4-FFF2-40B4-BE49-F238E27FC236}">
              <a16:creationId xmlns:a16="http://schemas.microsoft.com/office/drawing/2014/main" id="{79A3221B-B667-4454-9D88-FBA81353E5A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62" name="Text Box 21">
          <a:extLst>
            <a:ext uri="{FF2B5EF4-FFF2-40B4-BE49-F238E27FC236}">
              <a16:creationId xmlns:a16="http://schemas.microsoft.com/office/drawing/2014/main" id="{4C19DC3B-DF64-4E0B-A4A4-37A42229B19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63" name="Text Box 14">
          <a:extLst>
            <a:ext uri="{FF2B5EF4-FFF2-40B4-BE49-F238E27FC236}">
              <a16:creationId xmlns:a16="http://schemas.microsoft.com/office/drawing/2014/main" id="{9A3CB55E-A310-464D-89EA-C561537334B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64" name="Text Box 15">
          <a:extLst>
            <a:ext uri="{FF2B5EF4-FFF2-40B4-BE49-F238E27FC236}">
              <a16:creationId xmlns:a16="http://schemas.microsoft.com/office/drawing/2014/main" id="{CF8AF709-5FEC-49A2-9981-F2A869E06BF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65" name="Text Box 16">
          <a:extLst>
            <a:ext uri="{FF2B5EF4-FFF2-40B4-BE49-F238E27FC236}">
              <a16:creationId xmlns:a16="http://schemas.microsoft.com/office/drawing/2014/main" id="{C3F7A96D-04F7-490B-AFF5-14BAA0C05BA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66" name="Text Box 17">
          <a:extLst>
            <a:ext uri="{FF2B5EF4-FFF2-40B4-BE49-F238E27FC236}">
              <a16:creationId xmlns:a16="http://schemas.microsoft.com/office/drawing/2014/main" id="{468A2340-A69C-4A49-9D2C-FE8FEF4B6C1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67" name="Text Box 18">
          <a:extLst>
            <a:ext uri="{FF2B5EF4-FFF2-40B4-BE49-F238E27FC236}">
              <a16:creationId xmlns:a16="http://schemas.microsoft.com/office/drawing/2014/main" id="{A0F61F19-2D6A-4BDB-9FAE-9A7FD7836B2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68" name="Text Box 19">
          <a:extLst>
            <a:ext uri="{FF2B5EF4-FFF2-40B4-BE49-F238E27FC236}">
              <a16:creationId xmlns:a16="http://schemas.microsoft.com/office/drawing/2014/main" id="{F0833D69-6FF6-490A-B464-53AC36FF6DD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69" name="Text Box 20">
          <a:extLst>
            <a:ext uri="{FF2B5EF4-FFF2-40B4-BE49-F238E27FC236}">
              <a16:creationId xmlns:a16="http://schemas.microsoft.com/office/drawing/2014/main" id="{46AA2E5B-7812-40F3-8AFC-F622D861B73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70" name="Text Box 21">
          <a:extLst>
            <a:ext uri="{FF2B5EF4-FFF2-40B4-BE49-F238E27FC236}">
              <a16:creationId xmlns:a16="http://schemas.microsoft.com/office/drawing/2014/main" id="{9559F3A9-3B1A-4BC0-A647-67471166AB7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71" name="Text Box 22">
          <a:extLst>
            <a:ext uri="{FF2B5EF4-FFF2-40B4-BE49-F238E27FC236}">
              <a16:creationId xmlns:a16="http://schemas.microsoft.com/office/drawing/2014/main" id="{513B09E8-999A-40D6-94D1-21A539380C7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72" name="Text Box 23">
          <a:extLst>
            <a:ext uri="{FF2B5EF4-FFF2-40B4-BE49-F238E27FC236}">
              <a16:creationId xmlns:a16="http://schemas.microsoft.com/office/drawing/2014/main" id="{B0919D88-D18C-4E0E-977D-F1AA0526021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73" name="Text Box 24">
          <a:extLst>
            <a:ext uri="{FF2B5EF4-FFF2-40B4-BE49-F238E27FC236}">
              <a16:creationId xmlns:a16="http://schemas.microsoft.com/office/drawing/2014/main" id="{C78B76AF-3B5B-4941-86E0-37D1220703C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74" name="Text Box 25">
          <a:extLst>
            <a:ext uri="{FF2B5EF4-FFF2-40B4-BE49-F238E27FC236}">
              <a16:creationId xmlns:a16="http://schemas.microsoft.com/office/drawing/2014/main" id="{E854E365-EF61-475C-B4B5-3F70784E7BD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75" name="Text Box 26">
          <a:extLst>
            <a:ext uri="{FF2B5EF4-FFF2-40B4-BE49-F238E27FC236}">
              <a16:creationId xmlns:a16="http://schemas.microsoft.com/office/drawing/2014/main" id="{4A580D96-81B8-4EBD-B447-9BD46ADBB45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76" name="Text Box 27">
          <a:extLst>
            <a:ext uri="{FF2B5EF4-FFF2-40B4-BE49-F238E27FC236}">
              <a16:creationId xmlns:a16="http://schemas.microsoft.com/office/drawing/2014/main" id="{F0511435-FCEF-48B4-85EB-9C1683D623A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77" name="Text Box 28">
          <a:extLst>
            <a:ext uri="{FF2B5EF4-FFF2-40B4-BE49-F238E27FC236}">
              <a16:creationId xmlns:a16="http://schemas.microsoft.com/office/drawing/2014/main" id="{EE052786-2C3D-48D5-9C5D-A1510DAEFDB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78" name="Text Box 29">
          <a:extLst>
            <a:ext uri="{FF2B5EF4-FFF2-40B4-BE49-F238E27FC236}">
              <a16:creationId xmlns:a16="http://schemas.microsoft.com/office/drawing/2014/main" id="{FE14413D-A536-41A0-8AE3-8A5B52A81B5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79" name="Text Box 14">
          <a:extLst>
            <a:ext uri="{FF2B5EF4-FFF2-40B4-BE49-F238E27FC236}">
              <a16:creationId xmlns:a16="http://schemas.microsoft.com/office/drawing/2014/main" id="{CE418BFC-DCD2-45BA-B197-F1ACE633DF8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80" name="Text Box 15">
          <a:extLst>
            <a:ext uri="{FF2B5EF4-FFF2-40B4-BE49-F238E27FC236}">
              <a16:creationId xmlns:a16="http://schemas.microsoft.com/office/drawing/2014/main" id="{B018A23D-2AE9-451C-816F-BF71ADFF15E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81" name="Text Box 16">
          <a:extLst>
            <a:ext uri="{FF2B5EF4-FFF2-40B4-BE49-F238E27FC236}">
              <a16:creationId xmlns:a16="http://schemas.microsoft.com/office/drawing/2014/main" id="{B3E79EA6-DF43-4020-9042-96564AC3650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82" name="Text Box 17">
          <a:extLst>
            <a:ext uri="{FF2B5EF4-FFF2-40B4-BE49-F238E27FC236}">
              <a16:creationId xmlns:a16="http://schemas.microsoft.com/office/drawing/2014/main" id="{7CCF1D9D-2C8D-424C-BB74-D038B1AB037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83" name="Text Box 18">
          <a:extLst>
            <a:ext uri="{FF2B5EF4-FFF2-40B4-BE49-F238E27FC236}">
              <a16:creationId xmlns:a16="http://schemas.microsoft.com/office/drawing/2014/main" id="{A02BE251-7612-4E02-8CF6-C94C9791C75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84" name="Text Box 19">
          <a:extLst>
            <a:ext uri="{FF2B5EF4-FFF2-40B4-BE49-F238E27FC236}">
              <a16:creationId xmlns:a16="http://schemas.microsoft.com/office/drawing/2014/main" id="{886E15C0-B4CA-4A34-9001-25567B7368E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85" name="Text Box 20">
          <a:extLst>
            <a:ext uri="{FF2B5EF4-FFF2-40B4-BE49-F238E27FC236}">
              <a16:creationId xmlns:a16="http://schemas.microsoft.com/office/drawing/2014/main" id="{EEBF79A6-D4F9-4CA5-9A3D-07C946DBA9C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86" name="Text Box 21">
          <a:extLst>
            <a:ext uri="{FF2B5EF4-FFF2-40B4-BE49-F238E27FC236}">
              <a16:creationId xmlns:a16="http://schemas.microsoft.com/office/drawing/2014/main" id="{3396CCD3-40CA-4A59-9505-C811B5D7779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87" name="Text Box 14">
          <a:extLst>
            <a:ext uri="{FF2B5EF4-FFF2-40B4-BE49-F238E27FC236}">
              <a16:creationId xmlns:a16="http://schemas.microsoft.com/office/drawing/2014/main" id="{3A4EBD85-52AA-4985-8ECD-4AD46323466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88" name="Text Box 15">
          <a:extLst>
            <a:ext uri="{FF2B5EF4-FFF2-40B4-BE49-F238E27FC236}">
              <a16:creationId xmlns:a16="http://schemas.microsoft.com/office/drawing/2014/main" id="{5AB60347-8E27-4F79-9166-AFA259BEA1D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89" name="Text Box 16">
          <a:extLst>
            <a:ext uri="{FF2B5EF4-FFF2-40B4-BE49-F238E27FC236}">
              <a16:creationId xmlns:a16="http://schemas.microsoft.com/office/drawing/2014/main" id="{64C8DC1A-90F2-4732-89D4-B7A3F030C6F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90" name="Text Box 17">
          <a:extLst>
            <a:ext uri="{FF2B5EF4-FFF2-40B4-BE49-F238E27FC236}">
              <a16:creationId xmlns:a16="http://schemas.microsoft.com/office/drawing/2014/main" id="{EDD9D037-AED7-452F-AFE0-3FF23DFAF51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91" name="Text Box 18">
          <a:extLst>
            <a:ext uri="{FF2B5EF4-FFF2-40B4-BE49-F238E27FC236}">
              <a16:creationId xmlns:a16="http://schemas.microsoft.com/office/drawing/2014/main" id="{1332EDE0-CDE5-4A8D-9509-8B83769172D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92" name="Text Box 19">
          <a:extLst>
            <a:ext uri="{FF2B5EF4-FFF2-40B4-BE49-F238E27FC236}">
              <a16:creationId xmlns:a16="http://schemas.microsoft.com/office/drawing/2014/main" id="{6D1F403C-F8B1-4ED8-AF79-FBCE93D3EE8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93" name="Text Box 20">
          <a:extLst>
            <a:ext uri="{FF2B5EF4-FFF2-40B4-BE49-F238E27FC236}">
              <a16:creationId xmlns:a16="http://schemas.microsoft.com/office/drawing/2014/main" id="{642BA9D8-8CBB-44D4-B166-6511E8F089F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94" name="Text Box 21">
          <a:extLst>
            <a:ext uri="{FF2B5EF4-FFF2-40B4-BE49-F238E27FC236}">
              <a16:creationId xmlns:a16="http://schemas.microsoft.com/office/drawing/2014/main" id="{15E59EB2-A5CD-408A-97A1-991D346D3FB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95" name="Text Box 22">
          <a:extLst>
            <a:ext uri="{FF2B5EF4-FFF2-40B4-BE49-F238E27FC236}">
              <a16:creationId xmlns:a16="http://schemas.microsoft.com/office/drawing/2014/main" id="{C7AE61BD-5FFD-48A4-88E5-32E0EA1AEF9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96" name="Text Box 23">
          <a:extLst>
            <a:ext uri="{FF2B5EF4-FFF2-40B4-BE49-F238E27FC236}">
              <a16:creationId xmlns:a16="http://schemas.microsoft.com/office/drawing/2014/main" id="{5B2020CD-1839-44A7-AFCE-D3B9ECA2969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97" name="Text Box 24">
          <a:extLst>
            <a:ext uri="{FF2B5EF4-FFF2-40B4-BE49-F238E27FC236}">
              <a16:creationId xmlns:a16="http://schemas.microsoft.com/office/drawing/2014/main" id="{0DE8B41E-C884-4EA3-80F8-BC783C1E970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98" name="Text Box 25">
          <a:extLst>
            <a:ext uri="{FF2B5EF4-FFF2-40B4-BE49-F238E27FC236}">
              <a16:creationId xmlns:a16="http://schemas.microsoft.com/office/drawing/2014/main" id="{29285518-8D8F-49E2-962A-F5137010FBB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899" name="Text Box 26">
          <a:extLst>
            <a:ext uri="{FF2B5EF4-FFF2-40B4-BE49-F238E27FC236}">
              <a16:creationId xmlns:a16="http://schemas.microsoft.com/office/drawing/2014/main" id="{843B24F4-44FE-4BAE-A7B1-B29F829CA51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00" name="Text Box 27">
          <a:extLst>
            <a:ext uri="{FF2B5EF4-FFF2-40B4-BE49-F238E27FC236}">
              <a16:creationId xmlns:a16="http://schemas.microsoft.com/office/drawing/2014/main" id="{5BDA8ADE-614C-47BF-AAA7-8BB024AC173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01" name="Text Box 28">
          <a:extLst>
            <a:ext uri="{FF2B5EF4-FFF2-40B4-BE49-F238E27FC236}">
              <a16:creationId xmlns:a16="http://schemas.microsoft.com/office/drawing/2014/main" id="{031952AD-7AEA-4616-B159-D1A3BB1E9A3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02" name="Text Box 29">
          <a:extLst>
            <a:ext uri="{FF2B5EF4-FFF2-40B4-BE49-F238E27FC236}">
              <a16:creationId xmlns:a16="http://schemas.microsoft.com/office/drawing/2014/main" id="{56A9C9B0-D695-4073-AE82-1DA89C5A122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03" name="Text Box 14">
          <a:extLst>
            <a:ext uri="{FF2B5EF4-FFF2-40B4-BE49-F238E27FC236}">
              <a16:creationId xmlns:a16="http://schemas.microsoft.com/office/drawing/2014/main" id="{ACB88C33-E574-4A68-9AAF-6439827D20C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04" name="Text Box 15">
          <a:extLst>
            <a:ext uri="{FF2B5EF4-FFF2-40B4-BE49-F238E27FC236}">
              <a16:creationId xmlns:a16="http://schemas.microsoft.com/office/drawing/2014/main" id="{707488A3-C83B-42CC-A107-4880B0BFC4E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05" name="Text Box 16">
          <a:extLst>
            <a:ext uri="{FF2B5EF4-FFF2-40B4-BE49-F238E27FC236}">
              <a16:creationId xmlns:a16="http://schemas.microsoft.com/office/drawing/2014/main" id="{74380B75-B65C-4E71-B02A-5FB80F9224B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06" name="Text Box 17">
          <a:extLst>
            <a:ext uri="{FF2B5EF4-FFF2-40B4-BE49-F238E27FC236}">
              <a16:creationId xmlns:a16="http://schemas.microsoft.com/office/drawing/2014/main" id="{DC23BA38-5BF3-40BB-9F8A-B8302C24562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07" name="Text Box 18">
          <a:extLst>
            <a:ext uri="{FF2B5EF4-FFF2-40B4-BE49-F238E27FC236}">
              <a16:creationId xmlns:a16="http://schemas.microsoft.com/office/drawing/2014/main" id="{B165C927-D1CC-4F94-8D98-69B920A155E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08" name="Text Box 19">
          <a:extLst>
            <a:ext uri="{FF2B5EF4-FFF2-40B4-BE49-F238E27FC236}">
              <a16:creationId xmlns:a16="http://schemas.microsoft.com/office/drawing/2014/main" id="{DB60A45A-3E7F-4529-BA90-06C9867DE85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09" name="Text Box 20">
          <a:extLst>
            <a:ext uri="{FF2B5EF4-FFF2-40B4-BE49-F238E27FC236}">
              <a16:creationId xmlns:a16="http://schemas.microsoft.com/office/drawing/2014/main" id="{CA0C199B-541B-4096-A1CB-9E922257D32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10" name="Text Box 21">
          <a:extLst>
            <a:ext uri="{FF2B5EF4-FFF2-40B4-BE49-F238E27FC236}">
              <a16:creationId xmlns:a16="http://schemas.microsoft.com/office/drawing/2014/main" id="{286B85E8-8378-4B85-9BB6-9FAAD8AE908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11" name="Text Box 14">
          <a:extLst>
            <a:ext uri="{FF2B5EF4-FFF2-40B4-BE49-F238E27FC236}">
              <a16:creationId xmlns:a16="http://schemas.microsoft.com/office/drawing/2014/main" id="{BC6739D9-8B44-4DB1-B0A4-F9F2C4B1D48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12" name="Text Box 15">
          <a:extLst>
            <a:ext uri="{FF2B5EF4-FFF2-40B4-BE49-F238E27FC236}">
              <a16:creationId xmlns:a16="http://schemas.microsoft.com/office/drawing/2014/main" id="{046FBAE9-F429-4B1F-BB7C-A061E198786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13" name="Text Box 16">
          <a:extLst>
            <a:ext uri="{FF2B5EF4-FFF2-40B4-BE49-F238E27FC236}">
              <a16:creationId xmlns:a16="http://schemas.microsoft.com/office/drawing/2014/main" id="{E92BBFD9-C64B-470F-AFB9-ADC037C6FB7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14" name="Text Box 17">
          <a:extLst>
            <a:ext uri="{FF2B5EF4-FFF2-40B4-BE49-F238E27FC236}">
              <a16:creationId xmlns:a16="http://schemas.microsoft.com/office/drawing/2014/main" id="{76BCE794-5A2A-4D0E-9380-832BCB5FE35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15" name="Text Box 18">
          <a:extLst>
            <a:ext uri="{FF2B5EF4-FFF2-40B4-BE49-F238E27FC236}">
              <a16:creationId xmlns:a16="http://schemas.microsoft.com/office/drawing/2014/main" id="{0CC035DF-F818-407C-8B07-22E617683EC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16" name="Text Box 19">
          <a:extLst>
            <a:ext uri="{FF2B5EF4-FFF2-40B4-BE49-F238E27FC236}">
              <a16:creationId xmlns:a16="http://schemas.microsoft.com/office/drawing/2014/main" id="{C67CA017-0B73-49BF-8D18-4D1FE762341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17" name="Text Box 20">
          <a:extLst>
            <a:ext uri="{FF2B5EF4-FFF2-40B4-BE49-F238E27FC236}">
              <a16:creationId xmlns:a16="http://schemas.microsoft.com/office/drawing/2014/main" id="{7C7595DC-CC25-44E9-8F9B-4B393E3199F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18" name="Text Box 21">
          <a:extLst>
            <a:ext uri="{FF2B5EF4-FFF2-40B4-BE49-F238E27FC236}">
              <a16:creationId xmlns:a16="http://schemas.microsoft.com/office/drawing/2014/main" id="{EE24C95D-9576-429A-872A-8CCEE008E1F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44062"/>
    <xdr:sp macro="" textlink="">
      <xdr:nvSpPr>
        <xdr:cNvPr id="5919" name="TextBox 3">
          <a:extLst>
            <a:ext uri="{FF2B5EF4-FFF2-40B4-BE49-F238E27FC236}">
              <a16:creationId xmlns:a16="http://schemas.microsoft.com/office/drawing/2014/main" id="{3F77C376-0E3A-4A63-925A-ED2471F62CBD}"/>
            </a:ext>
          </a:extLst>
        </xdr:cNvPr>
        <xdr:cNvSpPr txBox="1">
          <a:spLocks noChangeArrowheads="1"/>
        </xdr:cNvSpPr>
      </xdr:nvSpPr>
      <xdr:spPr bwMode="auto">
        <a:xfrm>
          <a:off x="2439642" y="9972261"/>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5920" name="TextBox 3">
          <a:extLst>
            <a:ext uri="{FF2B5EF4-FFF2-40B4-BE49-F238E27FC236}">
              <a16:creationId xmlns:a16="http://schemas.microsoft.com/office/drawing/2014/main" id="{3D270EE7-5EE7-4AC4-BCA6-FD9BEC619C75}"/>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5921" name="TextBox 3">
          <a:extLst>
            <a:ext uri="{FF2B5EF4-FFF2-40B4-BE49-F238E27FC236}">
              <a16:creationId xmlns:a16="http://schemas.microsoft.com/office/drawing/2014/main" id="{E804C8C2-D0BA-4756-AFCA-861CFFE46B62}"/>
            </a:ext>
          </a:extLst>
        </xdr:cNvPr>
        <xdr:cNvSpPr txBox="1">
          <a:spLocks noChangeArrowheads="1"/>
        </xdr:cNvSpPr>
      </xdr:nvSpPr>
      <xdr:spPr bwMode="auto">
        <a:xfrm>
          <a:off x="2439642" y="9972261"/>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01212"/>
    <xdr:sp macro="" textlink="">
      <xdr:nvSpPr>
        <xdr:cNvPr id="5922" name="TextBox 3">
          <a:extLst>
            <a:ext uri="{FF2B5EF4-FFF2-40B4-BE49-F238E27FC236}">
              <a16:creationId xmlns:a16="http://schemas.microsoft.com/office/drawing/2014/main" id="{4353BEE3-D02B-417B-8756-53718E0D563C}"/>
            </a:ext>
          </a:extLst>
        </xdr:cNvPr>
        <xdr:cNvSpPr txBox="1">
          <a:spLocks noChangeArrowheads="1"/>
        </xdr:cNvSpPr>
      </xdr:nvSpPr>
      <xdr:spPr bwMode="auto">
        <a:xfrm>
          <a:off x="2439642" y="9972261"/>
          <a:ext cx="0" cy="901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91687"/>
    <xdr:sp macro="" textlink="">
      <xdr:nvSpPr>
        <xdr:cNvPr id="5923" name="TextBox 3">
          <a:extLst>
            <a:ext uri="{FF2B5EF4-FFF2-40B4-BE49-F238E27FC236}">
              <a16:creationId xmlns:a16="http://schemas.microsoft.com/office/drawing/2014/main" id="{5B1AA7B2-C832-479B-8426-C6333B694977}"/>
            </a:ext>
          </a:extLst>
        </xdr:cNvPr>
        <xdr:cNvSpPr txBox="1">
          <a:spLocks noChangeArrowheads="1"/>
        </xdr:cNvSpPr>
      </xdr:nvSpPr>
      <xdr:spPr bwMode="auto">
        <a:xfrm>
          <a:off x="2439642" y="9972261"/>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5924" name="TextBox 3">
          <a:extLst>
            <a:ext uri="{FF2B5EF4-FFF2-40B4-BE49-F238E27FC236}">
              <a16:creationId xmlns:a16="http://schemas.microsoft.com/office/drawing/2014/main" id="{D6237D6C-A34D-4448-A248-372BB70B838B}"/>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5925" name="TextBox 3">
          <a:extLst>
            <a:ext uri="{FF2B5EF4-FFF2-40B4-BE49-F238E27FC236}">
              <a16:creationId xmlns:a16="http://schemas.microsoft.com/office/drawing/2014/main" id="{3C7FE2AA-2474-448F-9FFD-0821EE8BABA6}"/>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63112"/>
    <xdr:sp macro="" textlink="">
      <xdr:nvSpPr>
        <xdr:cNvPr id="5926" name="TextBox 3">
          <a:extLst>
            <a:ext uri="{FF2B5EF4-FFF2-40B4-BE49-F238E27FC236}">
              <a16:creationId xmlns:a16="http://schemas.microsoft.com/office/drawing/2014/main" id="{AA0603E6-560B-4243-9C69-55B97DB0991F}"/>
            </a:ext>
          </a:extLst>
        </xdr:cNvPr>
        <xdr:cNvSpPr txBox="1">
          <a:spLocks noChangeArrowheads="1"/>
        </xdr:cNvSpPr>
      </xdr:nvSpPr>
      <xdr:spPr bwMode="auto">
        <a:xfrm>
          <a:off x="2439642" y="9972261"/>
          <a:ext cx="0" cy="863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44062"/>
    <xdr:sp macro="" textlink="">
      <xdr:nvSpPr>
        <xdr:cNvPr id="5927" name="TextBox 3">
          <a:extLst>
            <a:ext uri="{FF2B5EF4-FFF2-40B4-BE49-F238E27FC236}">
              <a16:creationId xmlns:a16="http://schemas.microsoft.com/office/drawing/2014/main" id="{F42CF018-8505-4CA3-A84C-D65F9503BC38}"/>
            </a:ext>
          </a:extLst>
        </xdr:cNvPr>
        <xdr:cNvSpPr txBox="1">
          <a:spLocks noChangeArrowheads="1"/>
        </xdr:cNvSpPr>
      </xdr:nvSpPr>
      <xdr:spPr bwMode="auto">
        <a:xfrm>
          <a:off x="2439642" y="9972261"/>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5928" name="TextBox 3">
          <a:extLst>
            <a:ext uri="{FF2B5EF4-FFF2-40B4-BE49-F238E27FC236}">
              <a16:creationId xmlns:a16="http://schemas.microsoft.com/office/drawing/2014/main" id="{64F43BB8-2DD3-4076-85B0-43E828CB3C52}"/>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5929" name="TextBox 3">
          <a:extLst>
            <a:ext uri="{FF2B5EF4-FFF2-40B4-BE49-F238E27FC236}">
              <a16:creationId xmlns:a16="http://schemas.microsoft.com/office/drawing/2014/main" id="{922D1861-151F-47A9-9818-96A69595C6ED}"/>
            </a:ext>
          </a:extLst>
        </xdr:cNvPr>
        <xdr:cNvSpPr txBox="1">
          <a:spLocks noChangeArrowheads="1"/>
        </xdr:cNvSpPr>
      </xdr:nvSpPr>
      <xdr:spPr bwMode="auto">
        <a:xfrm>
          <a:off x="2439642" y="9972261"/>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5930" name="TextBox 3">
          <a:extLst>
            <a:ext uri="{FF2B5EF4-FFF2-40B4-BE49-F238E27FC236}">
              <a16:creationId xmlns:a16="http://schemas.microsoft.com/office/drawing/2014/main" id="{92E9D784-800D-43F4-B843-F617D6909545}"/>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5931" name="TextBox 3">
          <a:extLst>
            <a:ext uri="{FF2B5EF4-FFF2-40B4-BE49-F238E27FC236}">
              <a16:creationId xmlns:a16="http://schemas.microsoft.com/office/drawing/2014/main" id="{E904E5F5-82E8-4827-B051-2D65FC7B9061}"/>
            </a:ext>
          </a:extLst>
        </xdr:cNvPr>
        <xdr:cNvSpPr txBox="1">
          <a:spLocks noChangeArrowheads="1"/>
        </xdr:cNvSpPr>
      </xdr:nvSpPr>
      <xdr:spPr bwMode="auto">
        <a:xfrm>
          <a:off x="2439642" y="9972261"/>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5932" name="TextBox 3">
          <a:extLst>
            <a:ext uri="{FF2B5EF4-FFF2-40B4-BE49-F238E27FC236}">
              <a16:creationId xmlns:a16="http://schemas.microsoft.com/office/drawing/2014/main" id="{5670E8E8-5BBB-4788-99A0-C12A3B6089CE}"/>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10737"/>
    <xdr:sp macro="" textlink="">
      <xdr:nvSpPr>
        <xdr:cNvPr id="5933" name="TextBox 3">
          <a:extLst>
            <a:ext uri="{FF2B5EF4-FFF2-40B4-BE49-F238E27FC236}">
              <a16:creationId xmlns:a16="http://schemas.microsoft.com/office/drawing/2014/main" id="{70B7227B-14DB-44DD-A424-4943F85A1CB1}"/>
            </a:ext>
          </a:extLst>
        </xdr:cNvPr>
        <xdr:cNvSpPr txBox="1">
          <a:spLocks noChangeArrowheads="1"/>
        </xdr:cNvSpPr>
      </xdr:nvSpPr>
      <xdr:spPr bwMode="auto">
        <a:xfrm>
          <a:off x="2439642" y="9972261"/>
          <a:ext cx="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91687"/>
    <xdr:sp macro="" textlink="">
      <xdr:nvSpPr>
        <xdr:cNvPr id="5934" name="TextBox 3">
          <a:extLst>
            <a:ext uri="{FF2B5EF4-FFF2-40B4-BE49-F238E27FC236}">
              <a16:creationId xmlns:a16="http://schemas.microsoft.com/office/drawing/2014/main" id="{8CCBE683-B7D1-49D9-9EB7-CB3C9E853763}"/>
            </a:ext>
          </a:extLst>
        </xdr:cNvPr>
        <xdr:cNvSpPr txBox="1">
          <a:spLocks noChangeArrowheads="1"/>
        </xdr:cNvSpPr>
      </xdr:nvSpPr>
      <xdr:spPr bwMode="auto">
        <a:xfrm>
          <a:off x="2439642" y="9972261"/>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82162"/>
    <xdr:sp macro="" textlink="">
      <xdr:nvSpPr>
        <xdr:cNvPr id="5935" name="TextBox 3">
          <a:extLst>
            <a:ext uri="{FF2B5EF4-FFF2-40B4-BE49-F238E27FC236}">
              <a16:creationId xmlns:a16="http://schemas.microsoft.com/office/drawing/2014/main" id="{7B9BA7ED-681F-498E-8F9F-5D6F41C1A724}"/>
            </a:ext>
          </a:extLst>
        </xdr:cNvPr>
        <xdr:cNvSpPr txBox="1">
          <a:spLocks noChangeArrowheads="1"/>
        </xdr:cNvSpPr>
      </xdr:nvSpPr>
      <xdr:spPr bwMode="auto">
        <a:xfrm>
          <a:off x="2439642" y="9972261"/>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36" name="Text Box 22">
          <a:extLst>
            <a:ext uri="{FF2B5EF4-FFF2-40B4-BE49-F238E27FC236}">
              <a16:creationId xmlns:a16="http://schemas.microsoft.com/office/drawing/2014/main" id="{9D88B684-1817-4D42-84DC-F0457DF9B0B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37" name="Text Box 23">
          <a:extLst>
            <a:ext uri="{FF2B5EF4-FFF2-40B4-BE49-F238E27FC236}">
              <a16:creationId xmlns:a16="http://schemas.microsoft.com/office/drawing/2014/main" id="{1321E96E-4AEF-46F2-9D37-2F497F07CF1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38" name="Text Box 24">
          <a:extLst>
            <a:ext uri="{FF2B5EF4-FFF2-40B4-BE49-F238E27FC236}">
              <a16:creationId xmlns:a16="http://schemas.microsoft.com/office/drawing/2014/main" id="{2B3A14AF-CEDD-48F2-A47A-D0A5EE02587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39" name="Text Box 25">
          <a:extLst>
            <a:ext uri="{FF2B5EF4-FFF2-40B4-BE49-F238E27FC236}">
              <a16:creationId xmlns:a16="http://schemas.microsoft.com/office/drawing/2014/main" id="{06E5106D-5578-4577-844B-79CD2D17DEC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40" name="Text Box 26">
          <a:extLst>
            <a:ext uri="{FF2B5EF4-FFF2-40B4-BE49-F238E27FC236}">
              <a16:creationId xmlns:a16="http://schemas.microsoft.com/office/drawing/2014/main" id="{CEF881B8-175E-4C2C-8E9B-990A0A3316A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41" name="Text Box 27">
          <a:extLst>
            <a:ext uri="{FF2B5EF4-FFF2-40B4-BE49-F238E27FC236}">
              <a16:creationId xmlns:a16="http://schemas.microsoft.com/office/drawing/2014/main" id="{BF510A08-4789-4571-A17F-450FA14C9B7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42" name="Text Box 28">
          <a:extLst>
            <a:ext uri="{FF2B5EF4-FFF2-40B4-BE49-F238E27FC236}">
              <a16:creationId xmlns:a16="http://schemas.microsoft.com/office/drawing/2014/main" id="{2154987A-1D98-40B1-A9B2-CC2EC926F12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43" name="Text Box 29">
          <a:extLst>
            <a:ext uri="{FF2B5EF4-FFF2-40B4-BE49-F238E27FC236}">
              <a16:creationId xmlns:a16="http://schemas.microsoft.com/office/drawing/2014/main" id="{6EF5EF89-C355-4F92-97C5-BC53DB94F47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44" name="Text Box 14">
          <a:extLst>
            <a:ext uri="{FF2B5EF4-FFF2-40B4-BE49-F238E27FC236}">
              <a16:creationId xmlns:a16="http://schemas.microsoft.com/office/drawing/2014/main" id="{09E7E52E-85DA-4A78-A2E5-B27D6F9055D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45" name="Text Box 15">
          <a:extLst>
            <a:ext uri="{FF2B5EF4-FFF2-40B4-BE49-F238E27FC236}">
              <a16:creationId xmlns:a16="http://schemas.microsoft.com/office/drawing/2014/main" id="{A9614A9E-AD20-4E3F-8D4C-34D76E9F19A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46" name="Text Box 16">
          <a:extLst>
            <a:ext uri="{FF2B5EF4-FFF2-40B4-BE49-F238E27FC236}">
              <a16:creationId xmlns:a16="http://schemas.microsoft.com/office/drawing/2014/main" id="{146B491A-2C7A-4A0F-9507-5D3A4666086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47" name="Text Box 17">
          <a:extLst>
            <a:ext uri="{FF2B5EF4-FFF2-40B4-BE49-F238E27FC236}">
              <a16:creationId xmlns:a16="http://schemas.microsoft.com/office/drawing/2014/main" id="{E2D8667A-B151-4092-9BA3-B5A95CD2C54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48" name="Text Box 18">
          <a:extLst>
            <a:ext uri="{FF2B5EF4-FFF2-40B4-BE49-F238E27FC236}">
              <a16:creationId xmlns:a16="http://schemas.microsoft.com/office/drawing/2014/main" id="{5ACEEB91-0D56-4814-A21D-CD88B3CFEA3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49" name="Text Box 19">
          <a:extLst>
            <a:ext uri="{FF2B5EF4-FFF2-40B4-BE49-F238E27FC236}">
              <a16:creationId xmlns:a16="http://schemas.microsoft.com/office/drawing/2014/main" id="{16584476-216B-4DA1-9A60-564C02787D7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50" name="Text Box 20">
          <a:extLst>
            <a:ext uri="{FF2B5EF4-FFF2-40B4-BE49-F238E27FC236}">
              <a16:creationId xmlns:a16="http://schemas.microsoft.com/office/drawing/2014/main" id="{9BDBAABB-17DA-44B5-AA62-9D28F9A51C9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51" name="Text Box 21">
          <a:extLst>
            <a:ext uri="{FF2B5EF4-FFF2-40B4-BE49-F238E27FC236}">
              <a16:creationId xmlns:a16="http://schemas.microsoft.com/office/drawing/2014/main" id="{0F002BBD-2A6F-4048-9542-26BEF3CF590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52" name="Text Box 14">
          <a:extLst>
            <a:ext uri="{FF2B5EF4-FFF2-40B4-BE49-F238E27FC236}">
              <a16:creationId xmlns:a16="http://schemas.microsoft.com/office/drawing/2014/main" id="{5C89D5DB-4806-4A8D-BCF4-A2F5345AF82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53" name="Text Box 15">
          <a:extLst>
            <a:ext uri="{FF2B5EF4-FFF2-40B4-BE49-F238E27FC236}">
              <a16:creationId xmlns:a16="http://schemas.microsoft.com/office/drawing/2014/main" id="{A3328FBD-3F2B-43A5-9AEA-EB96948BA88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54" name="Text Box 16">
          <a:extLst>
            <a:ext uri="{FF2B5EF4-FFF2-40B4-BE49-F238E27FC236}">
              <a16:creationId xmlns:a16="http://schemas.microsoft.com/office/drawing/2014/main" id="{56E2432E-7746-4C6F-8404-834E797206E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55" name="Text Box 17">
          <a:extLst>
            <a:ext uri="{FF2B5EF4-FFF2-40B4-BE49-F238E27FC236}">
              <a16:creationId xmlns:a16="http://schemas.microsoft.com/office/drawing/2014/main" id="{5DB27D8D-6633-43C2-9ECB-837F86EC466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56" name="Text Box 18">
          <a:extLst>
            <a:ext uri="{FF2B5EF4-FFF2-40B4-BE49-F238E27FC236}">
              <a16:creationId xmlns:a16="http://schemas.microsoft.com/office/drawing/2014/main" id="{44CB4ED2-07C3-4A39-ACA1-3045193B492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57" name="Text Box 19">
          <a:extLst>
            <a:ext uri="{FF2B5EF4-FFF2-40B4-BE49-F238E27FC236}">
              <a16:creationId xmlns:a16="http://schemas.microsoft.com/office/drawing/2014/main" id="{953F41E4-BA43-45CD-87B3-BAD4A02DE72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58" name="Text Box 20">
          <a:extLst>
            <a:ext uri="{FF2B5EF4-FFF2-40B4-BE49-F238E27FC236}">
              <a16:creationId xmlns:a16="http://schemas.microsoft.com/office/drawing/2014/main" id="{BB3CDA1E-0D17-4E9E-90B2-406AD01028F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59" name="Text Box 21">
          <a:extLst>
            <a:ext uri="{FF2B5EF4-FFF2-40B4-BE49-F238E27FC236}">
              <a16:creationId xmlns:a16="http://schemas.microsoft.com/office/drawing/2014/main" id="{18236781-D45D-4B41-93F9-CBE805BFE6A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60" name="Text Box 22">
          <a:extLst>
            <a:ext uri="{FF2B5EF4-FFF2-40B4-BE49-F238E27FC236}">
              <a16:creationId xmlns:a16="http://schemas.microsoft.com/office/drawing/2014/main" id="{496DE4A1-74B6-4C7E-A106-4D214BACDCB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61" name="Text Box 23">
          <a:extLst>
            <a:ext uri="{FF2B5EF4-FFF2-40B4-BE49-F238E27FC236}">
              <a16:creationId xmlns:a16="http://schemas.microsoft.com/office/drawing/2014/main" id="{FB106B57-F6B1-42C8-961B-C97D9FDFB8C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62" name="Text Box 24">
          <a:extLst>
            <a:ext uri="{FF2B5EF4-FFF2-40B4-BE49-F238E27FC236}">
              <a16:creationId xmlns:a16="http://schemas.microsoft.com/office/drawing/2014/main" id="{20B24653-45D8-48A0-AB60-CEECB2A9798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63" name="Text Box 25">
          <a:extLst>
            <a:ext uri="{FF2B5EF4-FFF2-40B4-BE49-F238E27FC236}">
              <a16:creationId xmlns:a16="http://schemas.microsoft.com/office/drawing/2014/main" id="{BE4E41F6-EB8B-4D41-B762-FB054CF5B81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64" name="Text Box 26">
          <a:extLst>
            <a:ext uri="{FF2B5EF4-FFF2-40B4-BE49-F238E27FC236}">
              <a16:creationId xmlns:a16="http://schemas.microsoft.com/office/drawing/2014/main" id="{4FF4EEEE-EB35-470A-9EF9-CB4EFAD411C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65" name="Text Box 27">
          <a:extLst>
            <a:ext uri="{FF2B5EF4-FFF2-40B4-BE49-F238E27FC236}">
              <a16:creationId xmlns:a16="http://schemas.microsoft.com/office/drawing/2014/main" id="{614CF9CC-026D-45FD-885A-882D900B732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66" name="Text Box 28">
          <a:extLst>
            <a:ext uri="{FF2B5EF4-FFF2-40B4-BE49-F238E27FC236}">
              <a16:creationId xmlns:a16="http://schemas.microsoft.com/office/drawing/2014/main" id="{C8F71816-16BA-476D-A002-81B4483CDAD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67" name="Text Box 29">
          <a:extLst>
            <a:ext uri="{FF2B5EF4-FFF2-40B4-BE49-F238E27FC236}">
              <a16:creationId xmlns:a16="http://schemas.microsoft.com/office/drawing/2014/main" id="{D71C9818-0CCA-4CD9-B469-7122AA689CF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68" name="Text Box 14">
          <a:extLst>
            <a:ext uri="{FF2B5EF4-FFF2-40B4-BE49-F238E27FC236}">
              <a16:creationId xmlns:a16="http://schemas.microsoft.com/office/drawing/2014/main" id="{DBDE3185-1D7F-4651-85AE-1AF9CD5D34A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69" name="Text Box 15">
          <a:extLst>
            <a:ext uri="{FF2B5EF4-FFF2-40B4-BE49-F238E27FC236}">
              <a16:creationId xmlns:a16="http://schemas.microsoft.com/office/drawing/2014/main" id="{4D0643AC-E682-4BDC-9C0E-E3DA14B6A4C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70" name="Text Box 16">
          <a:extLst>
            <a:ext uri="{FF2B5EF4-FFF2-40B4-BE49-F238E27FC236}">
              <a16:creationId xmlns:a16="http://schemas.microsoft.com/office/drawing/2014/main" id="{F21E4B52-03CB-4C13-8408-DA54EF8C1BE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71" name="Text Box 17">
          <a:extLst>
            <a:ext uri="{FF2B5EF4-FFF2-40B4-BE49-F238E27FC236}">
              <a16:creationId xmlns:a16="http://schemas.microsoft.com/office/drawing/2014/main" id="{0A5810D4-A049-4E89-951C-524BFA7BE90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72" name="Text Box 18">
          <a:extLst>
            <a:ext uri="{FF2B5EF4-FFF2-40B4-BE49-F238E27FC236}">
              <a16:creationId xmlns:a16="http://schemas.microsoft.com/office/drawing/2014/main" id="{C11C2228-4949-4BB6-A7AC-154EE916B58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73" name="Text Box 19">
          <a:extLst>
            <a:ext uri="{FF2B5EF4-FFF2-40B4-BE49-F238E27FC236}">
              <a16:creationId xmlns:a16="http://schemas.microsoft.com/office/drawing/2014/main" id="{4CC1B02D-FADE-4DC3-93F5-4BE4E6CD9BE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74" name="Text Box 20">
          <a:extLst>
            <a:ext uri="{FF2B5EF4-FFF2-40B4-BE49-F238E27FC236}">
              <a16:creationId xmlns:a16="http://schemas.microsoft.com/office/drawing/2014/main" id="{14AE1A16-48ED-4A38-A08E-6C7B46D0C8D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75" name="Text Box 21">
          <a:extLst>
            <a:ext uri="{FF2B5EF4-FFF2-40B4-BE49-F238E27FC236}">
              <a16:creationId xmlns:a16="http://schemas.microsoft.com/office/drawing/2014/main" id="{73DE28FB-3494-4C9D-A679-C9BF53E42A7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76" name="Text Box 14">
          <a:extLst>
            <a:ext uri="{FF2B5EF4-FFF2-40B4-BE49-F238E27FC236}">
              <a16:creationId xmlns:a16="http://schemas.microsoft.com/office/drawing/2014/main" id="{95993B7B-3168-4105-9DF8-F03D8A6B381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77" name="Text Box 15">
          <a:extLst>
            <a:ext uri="{FF2B5EF4-FFF2-40B4-BE49-F238E27FC236}">
              <a16:creationId xmlns:a16="http://schemas.microsoft.com/office/drawing/2014/main" id="{AED034B9-F5BF-4C17-98A0-3925BFB5ECE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78" name="Text Box 16">
          <a:extLst>
            <a:ext uri="{FF2B5EF4-FFF2-40B4-BE49-F238E27FC236}">
              <a16:creationId xmlns:a16="http://schemas.microsoft.com/office/drawing/2014/main" id="{5C91DD2E-D31C-4819-AFD8-A06B96CD262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79" name="Text Box 17">
          <a:extLst>
            <a:ext uri="{FF2B5EF4-FFF2-40B4-BE49-F238E27FC236}">
              <a16:creationId xmlns:a16="http://schemas.microsoft.com/office/drawing/2014/main" id="{1F2F6ADC-7D4E-461D-BC37-4CAB79F8BBA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80" name="Text Box 18">
          <a:extLst>
            <a:ext uri="{FF2B5EF4-FFF2-40B4-BE49-F238E27FC236}">
              <a16:creationId xmlns:a16="http://schemas.microsoft.com/office/drawing/2014/main" id="{EFDF5296-A742-41D3-9866-8D46FF563E5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81" name="Text Box 19">
          <a:extLst>
            <a:ext uri="{FF2B5EF4-FFF2-40B4-BE49-F238E27FC236}">
              <a16:creationId xmlns:a16="http://schemas.microsoft.com/office/drawing/2014/main" id="{89F726ED-07B7-48A2-8281-C630547D7E5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82" name="Text Box 20">
          <a:extLst>
            <a:ext uri="{FF2B5EF4-FFF2-40B4-BE49-F238E27FC236}">
              <a16:creationId xmlns:a16="http://schemas.microsoft.com/office/drawing/2014/main" id="{3F18F716-E015-47E6-9A0B-B9A05CD067B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83" name="Text Box 21">
          <a:extLst>
            <a:ext uri="{FF2B5EF4-FFF2-40B4-BE49-F238E27FC236}">
              <a16:creationId xmlns:a16="http://schemas.microsoft.com/office/drawing/2014/main" id="{BEAC449B-FF1B-4533-92DE-67F03A58AED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84" name="Text Box 22">
          <a:extLst>
            <a:ext uri="{FF2B5EF4-FFF2-40B4-BE49-F238E27FC236}">
              <a16:creationId xmlns:a16="http://schemas.microsoft.com/office/drawing/2014/main" id="{13B07784-996F-4814-BCA4-8A21BAFB898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85" name="Text Box 23">
          <a:extLst>
            <a:ext uri="{FF2B5EF4-FFF2-40B4-BE49-F238E27FC236}">
              <a16:creationId xmlns:a16="http://schemas.microsoft.com/office/drawing/2014/main" id="{D3B4EA19-EF92-4C55-9C7A-ED4E84FBC5C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86" name="Text Box 24">
          <a:extLst>
            <a:ext uri="{FF2B5EF4-FFF2-40B4-BE49-F238E27FC236}">
              <a16:creationId xmlns:a16="http://schemas.microsoft.com/office/drawing/2014/main" id="{A724F00F-ACB2-465F-8CA2-0224D56387C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87" name="Text Box 25">
          <a:extLst>
            <a:ext uri="{FF2B5EF4-FFF2-40B4-BE49-F238E27FC236}">
              <a16:creationId xmlns:a16="http://schemas.microsoft.com/office/drawing/2014/main" id="{1E0EF455-0898-4CBC-A821-BB123C2ED12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88" name="Text Box 26">
          <a:extLst>
            <a:ext uri="{FF2B5EF4-FFF2-40B4-BE49-F238E27FC236}">
              <a16:creationId xmlns:a16="http://schemas.microsoft.com/office/drawing/2014/main" id="{9DFF294A-EB16-4048-9701-3FBEE4AEB06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89" name="Text Box 27">
          <a:extLst>
            <a:ext uri="{FF2B5EF4-FFF2-40B4-BE49-F238E27FC236}">
              <a16:creationId xmlns:a16="http://schemas.microsoft.com/office/drawing/2014/main" id="{2B2C7896-897E-4B81-A86B-63A64CB65DF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90" name="Text Box 28">
          <a:extLst>
            <a:ext uri="{FF2B5EF4-FFF2-40B4-BE49-F238E27FC236}">
              <a16:creationId xmlns:a16="http://schemas.microsoft.com/office/drawing/2014/main" id="{E6139D35-69A9-4D4C-AE18-3F741D74973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91" name="Text Box 29">
          <a:extLst>
            <a:ext uri="{FF2B5EF4-FFF2-40B4-BE49-F238E27FC236}">
              <a16:creationId xmlns:a16="http://schemas.microsoft.com/office/drawing/2014/main" id="{43C440CF-9F89-40B5-BE78-2F663732C29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92" name="Text Box 14">
          <a:extLst>
            <a:ext uri="{FF2B5EF4-FFF2-40B4-BE49-F238E27FC236}">
              <a16:creationId xmlns:a16="http://schemas.microsoft.com/office/drawing/2014/main" id="{95CFCFB3-7AE1-4A5D-80CD-8F90731282F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93" name="Text Box 15">
          <a:extLst>
            <a:ext uri="{FF2B5EF4-FFF2-40B4-BE49-F238E27FC236}">
              <a16:creationId xmlns:a16="http://schemas.microsoft.com/office/drawing/2014/main" id="{47EFC3A0-6E26-4B6E-834D-46F12D3D50D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94" name="Text Box 16">
          <a:extLst>
            <a:ext uri="{FF2B5EF4-FFF2-40B4-BE49-F238E27FC236}">
              <a16:creationId xmlns:a16="http://schemas.microsoft.com/office/drawing/2014/main" id="{FE1B9385-7D4A-41EF-8672-CE4AF5A5C47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95" name="Text Box 17">
          <a:extLst>
            <a:ext uri="{FF2B5EF4-FFF2-40B4-BE49-F238E27FC236}">
              <a16:creationId xmlns:a16="http://schemas.microsoft.com/office/drawing/2014/main" id="{FEF427EA-7097-44F5-86DB-A8BB5AD4677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96" name="Text Box 18">
          <a:extLst>
            <a:ext uri="{FF2B5EF4-FFF2-40B4-BE49-F238E27FC236}">
              <a16:creationId xmlns:a16="http://schemas.microsoft.com/office/drawing/2014/main" id="{72129D55-CE20-46EE-9D2C-F6F91EFBD84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97" name="Text Box 19">
          <a:extLst>
            <a:ext uri="{FF2B5EF4-FFF2-40B4-BE49-F238E27FC236}">
              <a16:creationId xmlns:a16="http://schemas.microsoft.com/office/drawing/2014/main" id="{A8117047-4B7A-4E1C-A339-606E05AD46B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98" name="Text Box 20">
          <a:extLst>
            <a:ext uri="{FF2B5EF4-FFF2-40B4-BE49-F238E27FC236}">
              <a16:creationId xmlns:a16="http://schemas.microsoft.com/office/drawing/2014/main" id="{90556EC3-EF65-48B2-BC54-ABE69615A1A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5999" name="Text Box 21">
          <a:extLst>
            <a:ext uri="{FF2B5EF4-FFF2-40B4-BE49-F238E27FC236}">
              <a16:creationId xmlns:a16="http://schemas.microsoft.com/office/drawing/2014/main" id="{7DBE78A2-8775-4276-B5CD-AC1F88A129E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00" name="Text Box 14">
          <a:extLst>
            <a:ext uri="{FF2B5EF4-FFF2-40B4-BE49-F238E27FC236}">
              <a16:creationId xmlns:a16="http://schemas.microsoft.com/office/drawing/2014/main" id="{E3234E96-9AAE-471A-A5B9-B356F678BC2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01" name="Text Box 15">
          <a:extLst>
            <a:ext uri="{FF2B5EF4-FFF2-40B4-BE49-F238E27FC236}">
              <a16:creationId xmlns:a16="http://schemas.microsoft.com/office/drawing/2014/main" id="{5CD21381-D6F1-45DC-86A9-788D197C511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02" name="Text Box 16">
          <a:extLst>
            <a:ext uri="{FF2B5EF4-FFF2-40B4-BE49-F238E27FC236}">
              <a16:creationId xmlns:a16="http://schemas.microsoft.com/office/drawing/2014/main" id="{E9E207C9-DCC8-4037-AD91-01713CB0CC8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03" name="Text Box 17">
          <a:extLst>
            <a:ext uri="{FF2B5EF4-FFF2-40B4-BE49-F238E27FC236}">
              <a16:creationId xmlns:a16="http://schemas.microsoft.com/office/drawing/2014/main" id="{5798CF4A-88CB-4DA0-AEDE-3A8E839B392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04" name="Text Box 18">
          <a:extLst>
            <a:ext uri="{FF2B5EF4-FFF2-40B4-BE49-F238E27FC236}">
              <a16:creationId xmlns:a16="http://schemas.microsoft.com/office/drawing/2014/main" id="{77D42A6E-8AD7-4EA6-9F03-A5DA688CFFB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05" name="Text Box 19">
          <a:extLst>
            <a:ext uri="{FF2B5EF4-FFF2-40B4-BE49-F238E27FC236}">
              <a16:creationId xmlns:a16="http://schemas.microsoft.com/office/drawing/2014/main" id="{E54A8476-BEB3-41F0-8FBD-951377A60D0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06" name="Text Box 20">
          <a:extLst>
            <a:ext uri="{FF2B5EF4-FFF2-40B4-BE49-F238E27FC236}">
              <a16:creationId xmlns:a16="http://schemas.microsoft.com/office/drawing/2014/main" id="{0246FAEF-CA85-4F31-A119-A05F22AE912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07" name="Text Box 21">
          <a:extLst>
            <a:ext uri="{FF2B5EF4-FFF2-40B4-BE49-F238E27FC236}">
              <a16:creationId xmlns:a16="http://schemas.microsoft.com/office/drawing/2014/main" id="{DED89197-0B69-4805-B71D-8BC607EAC7B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08" name="Text Box 22">
          <a:extLst>
            <a:ext uri="{FF2B5EF4-FFF2-40B4-BE49-F238E27FC236}">
              <a16:creationId xmlns:a16="http://schemas.microsoft.com/office/drawing/2014/main" id="{EE8B234D-311C-43EF-942F-F5FFC221B2A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09" name="Text Box 23">
          <a:extLst>
            <a:ext uri="{FF2B5EF4-FFF2-40B4-BE49-F238E27FC236}">
              <a16:creationId xmlns:a16="http://schemas.microsoft.com/office/drawing/2014/main" id="{7AA81ED8-14FA-423A-8DEB-4E58DE59164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10" name="Text Box 24">
          <a:extLst>
            <a:ext uri="{FF2B5EF4-FFF2-40B4-BE49-F238E27FC236}">
              <a16:creationId xmlns:a16="http://schemas.microsoft.com/office/drawing/2014/main" id="{EF50AA5D-706C-440C-BE57-26B81BAF299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11" name="Text Box 25">
          <a:extLst>
            <a:ext uri="{FF2B5EF4-FFF2-40B4-BE49-F238E27FC236}">
              <a16:creationId xmlns:a16="http://schemas.microsoft.com/office/drawing/2014/main" id="{35EC2B14-A451-453C-BCB4-15BDF36F8D8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12" name="Text Box 26">
          <a:extLst>
            <a:ext uri="{FF2B5EF4-FFF2-40B4-BE49-F238E27FC236}">
              <a16:creationId xmlns:a16="http://schemas.microsoft.com/office/drawing/2014/main" id="{EB5A22D6-A460-4DBA-AB72-89631BD03DB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13" name="Text Box 27">
          <a:extLst>
            <a:ext uri="{FF2B5EF4-FFF2-40B4-BE49-F238E27FC236}">
              <a16:creationId xmlns:a16="http://schemas.microsoft.com/office/drawing/2014/main" id="{0BC8563D-43FD-4274-921D-FD4EE0F2029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14" name="Text Box 28">
          <a:extLst>
            <a:ext uri="{FF2B5EF4-FFF2-40B4-BE49-F238E27FC236}">
              <a16:creationId xmlns:a16="http://schemas.microsoft.com/office/drawing/2014/main" id="{9E2AB3D5-3460-46D2-BAF8-811EB920A53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15" name="Text Box 29">
          <a:extLst>
            <a:ext uri="{FF2B5EF4-FFF2-40B4-BE49-F238E27FC236}">
              <a16:creationId xmlns:a16="http://schemas.microsoft.com/office/drawing/2014/main" id="{7B222375-5362-4F43-A41C-97F6DF6DF5C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16" name="Text Box 14">
          <a:extLst>
            <a:ext uri="{FF2B5EF4-FFF2-40B4-BE49-F238E27FC236}">
              <a16:creationId xmlns:a16="http://schemas.microsoft.com/office/drawing/2014/main" id="{AFBCCD58-95E1-4354-ABE4-882D4B45E84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17" name="Text Box 15">
          <a:extLst>
            <a:ext uri="{FF2B5EF4-FFF2-40B4-BE49-F238E27FC236}">
              <a16:creationId xmlns:a16="http://schemas.microsoft.com/office/drawing/2014/main" id="{F9FAD705-2A2E-4EF5-9EEF-861EF0EC50F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18" name="Text Box 16">
          <a:extLst>
            <a:ext uri="{FF2B5EF4-FFF2-40B4-BE49-F238E27FC236}">
              <a16:creationId xmlns:a16="http://schemas.microsoft.com/office/drawing/2014/main" id="{D70E1F10-94D6-4C3E-A558-42DF6E9295E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19" name="Text Box 17">
          <a:extLst>
            <a:ext uri="{FF2B5EF4-FFF2-40B4-BE49-F238E27FC236}">
              <a16:creationId xmlns:a16="http://schemas.microsoft.com/office/drawing/2014/main" id="{2675202D-DFC4-4F55-B422-E2D084C1F34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20" name="Text Box 18">
          <a:extLst>
            <a:ext uri="{FF2B5EF4-FFF2-40B4-BE49-F238E27FC236}">
              <a16:creationId xmlns:a16="http://schemas.microsoft.com/office/drawing/2014/main" id="{E627755A-B30A-47C4-AC70-65AC04393E1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21" name="Text Box 19">
          <a:extLst>
            <a:ext uri="{FF2B5EF4-FFF2-40B4-BE49-F238E27FC236}">
              <a16:creationId xmlns:a16="http://schemas.microsoft.com/office/drawing/2014/main" id="{1EAA5399-3E9F-4929-8EA6-DBE6F6FF7CE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22" name="Text Box 20">
          <a:extLst>
            <a:ext uri="{FF2B5EF4-FFF2-40B4-BE49-F238E27FC236}">
              <a16:creationId xmlns:a16="http://schemas.microsoft.com/office/drawing/2014/main" id="{BBA33D08-22C8-4053-A086-41FA0A3429E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23" name="Text Box 21">
          <a:extLst>
            <a:ext uri="{FF2B5EF4-FFF2-40B4-BE49-F238E27FC236}">
              <a16:creationId xmlns:a16="http://schemas.microsoft.com/office/drawing/2014/main" id="{C56E3EC0-2752-45D7-AA36-51B2F276A8B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24" name="Text Box 14">
          <a:extLst>
            <a:ext uri="{FF2B5EF4-FFF2-40B4-BE49-F238E27FC236}">
              <a16:creationId xmlns:a16="http://schemas.microsoft.com/office/drawing/2014/main" id="{977A848A-555F-4483-8214-D0F7F9C1BAA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25" name="Text Box 15">
          <a:extLst>
            <a:ext uri="{FF2B5EF4-FFF2-40B4-BE49-F238E27FC236}">
              <a16:creationId xmlns:a16="http://schemas.microsoft.com/office/drawing/2014/main" id="{376BDA34-BFA7-482D-9640-E00E05BCADF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26" name="Text Box 16">
          <a:extLst>
            <a:ext uri="{FF2B5EF4-FFF2-40B4-BE49-F238E27FC236}">
              <a16:creationId xmlns:a16="http://schemas.microsoft.com/office/drawing/2014/main" id="{9F4C1ED0-73A6-4C5B-8DF7-C67C981C1B9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27" name="Text Box 17">
          <a:extLst>
            <a:ext uri="{FF2B5EF4-FFF2-40B4-BE49-F238E27FC236}">
              <a16:creationId xmlns:a16="http://schemas.microsoft.com/office/drawing/2014/main" id="{6C0E5C71-5966-44D5-AA1A-D34F501F43B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28" name="Text Box 18">
          <a:extLst>
            <a:ext uri="{FF2B5EF4-FFF2-40B4-BE49-F238E27FC236}">
              <a16:creationId xmlns:a16="http://schemas.microsoft.com/office/drawing/2014/main" id="{7792F82F-EE22-46FF-A21F-0E4C647236B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29" name="Text Box 19">
          <a:extLst>
            <a:ext uri="{FF2B5EF4-FFF2-40B4-BE49-F238E27FC236}">
              <a16:creationId xmlns:a16="http://schemas.microsoft.com/office/drawing/2014/main" id="{B2226977-8D5F-4254-B1D2-5571D59D046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30" name="Text Box 20">
          <a:extLst>
            <a:ext uri="{FF2B5EF4-FFF2-40B4-BE49-F238E27FC236}">
              <a16:creationId xmlns:a16="http://schemas.microsoft.com/office/drawing/2014/main" id="{60A3C191-D8FD-4468-A7A8-9F0D3DBA41A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31" name="Text Box 21">
          <a:extLst>
            <a:ext uri="{FF2B5EF4-FFF2-40B4-BE49-F238E27FC236}">
              <a16:creationId xmlns:a16="http://schemas.microsoft.com/office/drawing/2014/main" id="{7B17C284-36FD-4563-8DF3-5A754428A69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32" name="Text Box 22">
          <a:extLst>
            <a:ext uri="{FF2B5EF4-FFF2-40B4-BE49-F238E27FC236}">
              <a16:creationId xmlns:a16="http://schemas.microsoft.com/office/drawing/2014/main" id="{766FBBBD-0BCD-4B1A-AB07-F4FBF69B119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33" name="Text Box 23">
          <a:extLst>
            <a:ext uri="{FF2B5EF4-FFF2-40B4-BE49-F238E27FC236}">
              <a16:creationId xmlns:a16="http://schemas.microsoft.com/office/drawing/2014/main" id="{FDFD40CF-4147-4205-B649-1937A8E8B5B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34" name="Text Box 24">
          <a:extLst>
            <a:ext uri="{FF2B5EF4-FFF2-40B4-BE49-F238E27FC236}">
              <a16:creationId xmlns:a16="http://schemas.microsoft.com/office/drawing/2014/main" id="{D14577E6-A300-4294-B996-3894DBD7343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35" name="Text Box 25">
          <a:extLst>
            <a:ext uri="{FF2B5EF4-FFF2-40B4-BE49-F238E27FC236}">
              <a16:creationId xmlns:a16="http://schemas.microsoft.com/office/drawing/2014/main" id="{5D935D32-B6FA-4E5D-91F0-9C77A103396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36" name="Text Box 26">
          <a:extLst>
            <a:ext uri="{FF2B5EF4-FFF2-40B4-BE49-F238E27FC236}">
              <a16:creationId xmlns:a16="http://schemas.microsoft.com/office/drawing/2014/main" id="{010B8A5C-5966-4E3C-92F5-1109456E448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37" name="Text Box 27">
          <a:extLst>
            <a:ext uri="{FF2B5EF4-FFF2-40B4-BE49-F238E27FC236}">
              <a16:creationId xmlns:a16="http://schemas.microsoft.com/office/drawing/2014/main" id="{004D583B-A0B7-477C-9F72-27D171DA616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38" name="Text Box 28">
          <a:extLst>
            <a:ext uri="{FF2B5EF4-FFF2-40B4-BE49-F238E27FC236}">
              <a16:creationId xmlns:a16="http://schemas.microsoft.com/office/drawing/2014/main" id="{B3EB3E7C-AF04-4DCE-B1A3-D36D2FF85E4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39" name="Text Box 29">
          <a:extLst>
            <a:ext uri="{FF2B5EF4-FFF2-40B4-BE49-F238E27FC236}">
              <a16:creationId xmlns:a16="http://schemas.microsoft.com/office/drawing/2014/main" id="{CE043107-4463-4E55-8CE4-8C6EAC05DC2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40" name="Text Box 14">
          <a:extLst>
            <a:ext uri="{FF2B5EF4-FFF2-40B4-BE49-F238E27FC236}">
              <a16:creationId xmlns:a16="http://schemas.microsoft.com/office/drawing/2014/main" id="{4A2FF27B-07B1-4F7B-9C71-C35598C7717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41" name="Text Box 15">
          <a:extLst>
            <a:ext uri="{FF2B5EF4-FFF2-40B4-BE49-F238E27FC236}">
              <a16:creationId xmlns:a16="http://schemas.microsoft.com/office/drawing/2014/main" id="{C4FAEBF1-B174-49F6-86A4-E59A0A022D2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42" name="Text Box 16">
          <a:extLst>
            <a:ext uri="{FF2B5EF4-FFF2-40B4-BE49-F238E27FC236}">
              <a16:creationId xmlns:a16="http://schemas.microsoft.com/office/drawing/2014/main" id="{6EFF20DF-8B4F-4F8C-8171-233A778491F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43" name="Text Box 17">
          <a:extLst>
            <a:ext uri="{FF2B5EF4-FFF2-40B4-BE49-F238E27FC236}">
              <a16:creationId xmlns:a16="http://schemas.microsoft.com/office/drawing/2014/main" id="{11857346-89F5-47D5-860A-C86162D4F7F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44" name="Text Box 18">
          <a:extLst>
            <a:ext uri="{FF2B5EF4-FFF2-40B4-BE49-F238E27FC236}">
              <a16:creationId xmlns:a16="http://schemas.microsoft.com/office/drawing/2014/main" id="{99E761F6-1E31-49F9-AEFA-73891976F76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45" name="Text Box 19">
          <a:extLst>
            <a:ext uri="{FF2B5EF4-FFF2-40B4-BE49-F238E27FC236}">
              <a16:creationId xmlns:a16="http://schemas.microsoft.com/office/drawing/2014/main" id="{062FAC75-EC54-49DF-BE03-9313446B81D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46" name="Text Box 20">
          <a:extLst>
            <a:ext uri="{FF2B5EF4-FFF2-40B4-BE49-F238E27FC236}">
              <a16:creationId xmlns:a16="http://schemas.microsoft.com/office/drawing/2014/main" id="{C946C0E0-277F-41D0-A2AE-C6193F26E41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47" name="Text Box 21">
          <a:extLst>
            <a:ext uri="{FF2B5EF4-FFF2-40B4-BE49-F238E27FC236}">
              <a16:creationId xmlns:a16="http://schemas.microsoft.com/office/drawing/2014/main" id="{D8072988-9022-4F90-BE64-EF7E4FB92E1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48" name="Text Box 14">
          <a:extLst>
            <a:ext uri="{FF2B5EF4-FFF2-40B4-BE49-F238E27FC236}">
              <a16:creationId xmlns:a16="http://schemas.microsoft.com/office/drawing/2014/main" id="{55A2443D-E9FE-4EFA-BB04-EF2008825CD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49" name="Text Box 15">
          <a:extLst>
            <a:ext uri="{FF2B5EF4-FFF2-40B4-BE49-F238E27FC236}">
              <a16:creationId xmlns:a16="http://schemas.microsoft.com/office/drawing/2014/main" id="{3B4A3377-CE90-4F17-B4F4-CDA65889955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50" name="Text Box 16">
          <a:extLst>
            <a:ext uri="{FF2B5EF4-FFF2-40B4-BE49-F238E27FC236}">
              <a16:creationId xmlns:a16="http://schemas.microsoft.com/office/drawing/2014/main" id="{52A9EA63-ECF0-46BB-B707-A93D26670F5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51" name="Text Box 17">
          <a:extLst>
            <a:ext uri="{FF2B5EF4-FFF2-40B4-BE49-F238E27FC236}">
              <a16:creationId xmlns:a16="http://schemas.microsoft.com/office/drawing/2014/main" id="{F3BBB852-76A8-49DA-8339-02DC015E3B8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52" name="Text Box 18">
          <a:extLst>
            <a:ext uri="{FF2B5EF4-FFF2-40B4-BE49-F238E27FC236}">
              <a16:creationId xmlns:a16="http://schemas.microsoft.com/office/drawing/2014/main" id="{45727F14-49F4-4D96-9A5E-6F37FD2911A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53" name="Text Box 19">
          <a:extLst>
            <a:ext uri="{FF2B5EF4-FFF2-40B4-BE49-F238E27FC236}">
              <a16:creationId xmlns:a16="http://schemas.microsoft.com/office/drawing/2014/main" id="{7A7111BB-449D-4235-9DE8-709A13F2850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54" name="Text Box 20">
          <a:extLst>
            <a:ext uri="{FF2B5EF4-FFF2-40B4-BE49-F238E27FC236}">
              <a16:creationId xmlns:a16="http://schemas.microsoft.com/office/drawing/2014/main" id="{E6912999-AC4F-4150-9B74-CD914F484C9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55" name="Text Box 21">
          <a:extLst>
            <a:ext uri="{FF2B5EF4-FFF2-40B4-BE49-F238E27FC236}">
              <a16:creationId xmlns:a16="http://schemas.microsoft.com/office/drawing/2014/main" id="{EFCFA829-D808-428C-85C2-0E9BB916455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56" name="Text Box 22">
          <a:extLst>
            <a:ext uri="{FF2B5EF4-FFF2-40B4-BE49-F238E27FC236}">
              <a16:creationId xmlns:a16="http://schemas.microsoft.com/office/drawing/2014/main" id="{30CD440F-B34D-4BC4-9B3C-0F6D4523ABE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57" name="Text Box 23">
          <a:extLst>
            <a:ext uri="{FF2B5EF4-FFF2-40B4-BE49-F238E27FC236}">
              <a16:creationId xmlns:a16="http://schemas.microsoft.com/office/drawing/2014/main" id="{8E579E76-89ED-413E-9659-1DEF1741C20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58" name="Text Box 24">
          <a:extLst>
            <a:ext uri="{FF2B5EF4-FFF2-40B4-BE49-F238E27FC236}">
              <a16:creationId xmlns:a16="http://schemas.microsoft.com/office/drawing/2014/main" id="{5E252ECE-B2C5-4EEF-BB5A-838F8467C4C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59" name="Text Box 25">
          <a:extLst>
            <a:ext uri="{FF2B5EF4-FFF2-40B4-BE49-F238E27FC236}">
              <a16:creationId xmlns:a16="http://schemas.microsoft.com/office/drawing/2014/main" id="{A32BABA4-C281-463F-9B22-5720C900B19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60" name="Text Box 26">
          <a:extLst>
            <a:ext uri="{FF2B5EF4-FFF2-40B4-BE49-F238E27FC236}">
              <a16:creationId xmlns:a16="http://schemas.microsoft.com/office/drawing/2014/main" id="{7C12FC2B-46F3-4434-913D-FDD87FB1BAD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61" name="Text Box 27">
          <a:extLst>
            <a:ext uri="{FF2B5EF4-FFF2-40B4-BE49-F238E27FC236}">
              <a16:creationId xmlns:a16="http://schemas.microsoft.com/office/drawing/2014/main" id="{E976A124-7F04-4BDC-893A-40136C6637D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62" name="Text Box 28">
          <a:extLst>
            <a:ext uri="{FF2B5EF4-FFF2-40B4-BE49-F238E27FC236}">
              <a16:creationId xmlns:a16="http://schemas.microsoft.com/office/drawing/2014/main" id="{517019D5-A643-4B4E-BD0C-560F52EEA63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63" name="Text Box 29">
          <a:extLst>
            <a:ext uri="{FF2B5EF4-FFF2-40B4-BE49-F238E27FC236}">
              <a16:creationId xmlns:a16="http://schemas.microsoft.com/office/drawing/2014/main" id="{2B74A068-D390-4C51-B7DC-9D3452954F3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64" name="Text Box 14">
          <a:extLst>
            <a:ext uri="{FF2B5EF4-FFF2-40B4-BE49-F238E27FC236}">
              <a16:creationId xmlns:a16="http://schemas.microsoft.com/office/drawing/2014/main" id="{7F40E0D9-925C-4A54-AB4E-DF706F3AD8D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65" name="Text Box 15">
          <a:extLst>
            <a:ext uri="{FF2B5EF4-FFF2-40B4-BE49-F238E27FC236}">
              <a16:creationId xmlns:a16="http://schemas.microsoft.com/office/drawing/2014/main" id="{2E34E3B6-50EE-4AD1-82E9-F02C4D11161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66" name="Text Box 16">
          <a:extLst>
            <a:ext uri="{FF2B5EF4-FFF2-40B4-BE49-F238E27FC236}">
              <a16:creationId xmlns:a16="http://schemas.microsoft.com/office/drawing/2014/main" id="{7EB1D7BC-D031-4AA6-A50C-D2C44832F09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67" name="Text Box 17">
          <a:extLst>
            <a:ext uri="{FF2B5EF4-FFF2-40B4-BE49-F238E27FC236}">
              <a16:creationId xmlns:a16="http://schemas.microsoft.com/office/drawing/2014/main" id="{4BBF203F-9641-4CBD-806D-A90C78960F2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68" name="Text Box 18">
          <a:extLst>
            <a:ext uri="{FF2B5EF4-FFF2-40B4-BE49-F238E27FC236}">
              <a16:creationId xmlns:a16="http://schemas.microsoft.com/office/drawing/2014/main" id="{45F42298-1D38-4123-90EE-094C12A382A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69" name="Text Box 19">
          <a:extLst>
            <a:ext uri="{FF2B5EF4-FFF2-40B4-BE49-F238E27FC236}">
              <a16:creationId xmlns:a16="http://schemas.microsoft.com/office/drawing/2014/main" id="{3B86F120-DC96-4A79-A745-18ED31FD55D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70" name="Text Box 20">
          <a:extLst>
            <a:ext uri="{FF2B5EF4-FFF2-40B4-BE49-F238E27FC236}">
              <a16:creationId xmlns:a16="http://schemas.microsoft.com/office/drawing/2014/main" id="{E5708A50-4C00-484A-A130-2323BC85553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71" name="Text Box 21">
          <a:extLst>
            <a:ext uri="{FF2B5EF4-FFF2-40B4-BE49-F238E27FC236}">
              <a16:creationId xmlns:a16="http://schemas.microsoft.com/office/drawing/2014/main" id="{DFD60E37-3610-491C-8CEE-6B682C0F65F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72" name="Text Box 14">
          <a:extLst>
            <a:ext uri="{FF2B5EF4-FFF2-40B4-BE49-F238E27FC236}">
              <a16:creationId xmlns:a16="http://schemas.microsoft.com/office/drawing/2014/main" id="{07DE91A9-9083-47DE-A11D-D91DA074FCF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73" name="Text Box 15">
          <a:extLst>
            <a:ext uri="{FF2B5EF4-FFF2-40B4-BE49-F238E27FC236}">
              <a16:creationId xmlns:a16="http://schemas.microsoft.com/office/drawing/2014/main" id="{4528F5FF-0856-43BF-98CB-D3A58D1F205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74" name="Text Box 16">
          <a:extLst>
            <a:ext uri="{FF2B5EF4-FFF2-40B4-BE49-F238E27FC236}">
              <a16:creationId xmlns:a16="http://schemas.microsoft.com/office/drawing/2014/main" id="{828B01C6-7DE6-4C9C-BC2E-D3DC3322EA1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75" name="Text Box 17">
          <a:extLst>
            <a:ext uri="{FF2B5EF4-FFF2-40B4-BE49-F238E27FC236}">
              <a16:creationId xmlns:a16="http://schemas.microsoft.com/office/drawing/2014/main" id="{221D3F97-2293-4A8D-8EBE-2F7DB4E4195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76" name="Text Box 18">
          <a:extLst>
            <a:ext uri="{FF2B5EF4-FFF2-40B4-BE49-F238E27FC236}">
              <a16:creationId xmlns:a16="http://schemas.microsoft.com/office/drawing/2014/main" id="{60BDBCBE-1393-4488-B32D-8AAB8DC93E2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77" name="Text Box 19">
          <a:extLst>
            <a:ext uri="{FF2B5EF4-FFF2-40B4-BE49-F238E27FC236}">
              <a16:creationId xmlns:a16="http://schemas.microsoft.com/office/drawing/2014/main" id="{6890AB93-D7A3-42AB-A378-F7FAC1F6CC5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78" name="Text Box 20">
          <a:extLst>
            <a:ext uri="{FF2B5EF4-FFF2-40B4-BE49-F238E27FC236}">
              <a16:creationId xmlns:a16="http://schemas.microsoft.com/office/drawing/2014/main" id="{34598124-DD29-4EF8-ACA5-E9CB14A8718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79" name="Text Box 21">
          <a:extLst>
            <a:ext uri="{FF2B5EF4-FFF2-40B4-BE49-F238E27FC236}">
              <a16:creationId xmlns:a16="http://schemas.microsoft.com/office/drawing/2014/main" id="{48AD70D9-2656-4D51-86D8-2F4117CC6C0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80" name="Text Box 22">
          <a:extLst>
            <a:ext uri="{FF2B5EF4-FFF2-40B4-BE49-F238E27FC236}">
              <a16:creationId xmlns:a16="http://schemas.microsoft.com/office/drawing/2014/main" id="{113664AD-F31B-458A-8389-05E8BFB0862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81" name="Text Box 23">
          <a:extLst>
            <a:ext uri="{FF2B5EF4-FFF2-40B4-BE49-F238E27FC236}">
              <a16:creationId xmlns:a16="http://schemas.microsoft.com/office/drawing/2014/main" id="{E916AB07-F67F-44BA-A233-0DF1AC2ED3C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82" name="Text Box 24">
          <a:extLst>
            <a:ext uri="{FF2B5EF4-FFF2-40B4-BE49-F238E27FC236}">
              <a16:creationId xmlns:a16="http://schemas.microsoft.com/office/drawing/2014/main" id="{1E42ADCE-97A7-452A-9F7E-77817D0FF27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83" name="Text Box 25">
          <a:extLst>
            <a:ext uri="{FF2B5EF4-FFF2-40B4-BE49-F238E27FC236}">
              <a16:creationId xmlns:a16="http://schemas.microsoft.com/office/drawing/2014/main" id="{A7676EE4-A93C-4D69-AEF6-707C1C94346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84" name="Text Box 26">
          <a:extLst>
            <a:ext uri="{FF2B5EF4-FFF2-40B4-BE49-F238E27FC236}">
              <a16:creationId xmlns:a16="http://schemas.microsoft.com/office/drawing/2014/main" id="{D71D508A-2401-481B-BE2E-FBEECE5E646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85" name="Text Box 27">
          <a:extLst>
            <a:ext uri="{FF2B5EF4-FFF2-40B4-BE49-F238E27FC236}">
              <a16:creationId xmlns:a16="http://schemas.microsoft.com/office/drawing/2014/main" id="{F7EE537A-6FE7-4A36-A830-57F44E682AE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86" name="Text Box 28">
          <a:extLst>
            <a:ext uri="{FF2B5EF4-FFF2-40B4-BE49-F238E27FC236}">
              <a16:creationId xmlns:a16="http://schemas.microsoft.com/office/drawing/2014/main" id="{08F9C9D2-A03C-4CB2-8FE2-1F7A72083AE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87" name="Text Box 29">
          <a:extLst>
            <a:ext uri="{FF2B5EF4-FFF2-40B4-BE49-F238E27FC236}">
              <a16:creationId xmlns:a16="http://schemas.microsoft.com/office/drawing/2014/main" id="{19C038D7-CA3B-4908-96A7-773A15DB904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88" name="Text Box 14">
          <a:extLst>
            <a:ext uri="{FF2B5EF4-FFF2-40B4-BE49-F238E27FC236}">
              <a16:creationId xmlns:a16="http://schemas.microsoft.com/office/drawing/2014/main" id="{79483FBB-7E57-42E3-90B4-2FA5D06CAD0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89" name="Text Box 15">
          <a:extLst>
            <a:ext uri="{FF2B5EF4-FFF2-40B4-BE49-F238E27FC236}">
              <a16:creationId xmlns:a16="http://schemas.microsoft.com/office/drawing/2014/main" id="{B1D428D0-AFEA-43D7-9076-6A1B0753EC5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90" name="Text Box 16">
          <a:extLst>
            <a:ext uri="{FF2B5EF4-FFF2-40B4-BE49-F238E27FC236}">
              <a16:creationId xmlns:a16="http://schemas.microsoft.com/office/drawing/2014/main" id="{0AF79B7E-DFD5-47BD-9329-47AEF0A8F51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91" name="Text Box 17">
          <a:extLst>
            <a:ext uri="{FF2B5EF4-FFF2-40B4-BE49-F238E27FC236}">
              <a16:creationId xmlns:a16="http://schemas.microsoft.com/office/drawing/2014/main" id="{2EF3BDEF-8E3B-4CC5-97B4-739BD35407A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92" name="Text Box 18">
          <a:extLst>
            <a:ext uri="{FF2B5EF4-FFF2-40B4-BE49-F238E27FC236}">
              <a16:creationId xmlns:a16="http://schemas.microsoft.com/office/drawing/2014/main" id="{CF37D2A5-695C-4541-BCAA-17DB7FBDFBD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93" name="Text Box 19">
          <a:extLst>
            <a:ext uri="{FF2B5EF4-FFF2-40B4-BE49-F238E27FC236}">
              <a16:creationId xmlns:a16="http://schemas.microsoft.com/office/drawing/2014/main" id="{836F14C7-A903-466E-87B4-83C57C0B3CF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94" name="Text Box 20">
          <a:extLst>
            <a:ext uri="{FF2B5EF4-FFF2-40B4-BE49-F238E27FC236}">
              <a16:creationId xmlns:a16="http://schemas.microsoft.com/office/drawing/2014/main" id="{4268843F-DBCD-4983-86C0-4B6EEB50E0D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95" name="Text Box 21">
          <a:extLst>
            <a:ext uri="{FF2B5EF4-FFF2-40B4-BE49-F238E27FC236}">
              <a16:creationId xmlns:a16="http://schemas.microsoft.com/office/drawing/2014/main" id="{4D8890FE-48E7-403B-8729-61C2AB455FA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96" name="Text Box 14">
          <a:extLst>
            <a:ext uri="{FF2B5EF4-FFF2-40B4-BE49-F238E27FC236}">
              <a16:creationId xmlns:a16="http://schemas.microsoft.com/office/drawing/2014/main" id="{117AFCDD-A607-4816-BD20-7FB55E321E9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97" name="Text Box 15">
          <a:extLst>
            <a:ext uri="{FF2B5EF4-FFF2-40B4-BE49-F238E27FC236}">
              <a16:creationId xmlns:a16="http://schemas.microsoft.com/office/drawing/2014/main" id="{02B76509-370B-48E9-8734-1453744DA33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98" name="Text Box 16">
          <a:extLst>
            <a:ext uri="{FF2B5EF4-FFF2-40B4-BE49-F238E27FC236}">
              <a16:creationId xmlns:a16="http://schemas.microsoft.com/office/drawing/2014/main" id="{16389C62-7145-469D-90E8-17A73F1DC2A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099" name="Text Box 17">
          <a:extLst>
            <a:ext uri="{FF2B5EF4-FFF2-40B4-BE49-F238E27FC236}">
              <a16:creationId xmlns:a16="http://schemas.microsoft.com/office/drawing/2014/main" id="{57A6E2D1-C8A8-4A36-AF82-EA1F8E84755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00" name="Text Box 18">
          <a:extLst>
            <a:ext uri="{FF2B5EF4-FFF2-40B4-BE49-F238E27FC236}">
              <a16:creationId xmlns:a16="http://schemas.microsoft.com/office/drawing/2014/main" id="{A01EFE93-FA1E-4C03-BF48-B670B33D618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01" name="Text Box 19">
          <a:extLst>
            <a:ext uri="{FF2B5EF4-FFF2-40B4-BE49-F238E27FC236}">
              <a16:creationId xmlns:a16="http://schemas.microsoft.com/office/drawing/2014/main" id="{C6E5BD57-D77F-4779-AB7E-320030F6930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02" name="Text Box 20">
          <a:extLst>
            <a:ext uri="{FF2B5EF4-FFF2-40B4-BE49-F238E27FC236}">
              <a16:creationId xmlns:a16="http://schemas.microsoft.com/office/drawing/2014/main" id="{59B313F0-A67E-4BD2-A9F6-86B41264800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03" name="Text Box 21">
          <a:extLst>
            <a:ext uri="{FF2B5EF4-FFF2-40B4-BE49-F238E27FC236}">
              <a16:creationId xmlns:a16="http://schemas.microsoft.com/office/drawing/2014/main" id="{7650B47F-731D-4F95-89DF-2C7DE1B0BCB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04" name="Text Box 22">
          <a:extLst>
            <a:ext uri="{FF2B5EF4-FFF2-40B4-BE49-F238E27FC236}">
              <a16:creationId xmlns:a16="http://schemas.microsoft.com/office/drawing/2014/main" id="{DFE7D4F3-96BA-4F2F-876A-435EEAB7F68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05" name="Text Box 23">
          <a:extLst>
            <a:ext uri="{FF2B5EF4-FFF2-40B4-BE49-F238E27FC236}">
              <a16:creationId xmlns:a16="http://schemas.microsoft.com/office/drawing/2014/main" id="{9E09432C-8171-44D5-A874-817D00C8320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06" name="Text Box 24">
          <a:extLst>
            <a:ext uri="{FF2B5EF4-FFF2-40B4-BE49-F238E27FC236}">
              <a16:creationId xmlns:a16="http://schemas.microsoft.com/office/drawing/2014/main" id="{F618C730-AB95-42EB-BC57-F7AA91023CE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07" name="Text Box 25">
          <a:extLst>
            <a:ext uri="{FF2B5EF4-FFF2-40B4-BE49-F238E27FC236}">
              <a16:creationId xmlns:a16="http://schemas.microsoft.com/office/drawing/2014/main" id="{0BA255CF-3A02-46BC-8E96-9F92E1EBDDE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08" name="Text Box 26">
          <a:extLst>
            <a:ext uri="{FF2B5EF4-FFF2-40B4-BE49-F238E27FC236}">
              <a16:creationId xmlns:a16="http://schemas.microsoft.com/office/drawing/2014/main" id="{4DC4C651-0C0B-488D-97C0-76B46EEB447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09" name="Text Box 27">
          <a:extLst>
            <a:ext uri="{FF2B5EF4-FFF2-40B4-BE49-F238E27FC236}">
              <a16:creationId xmlns:a16="http://schemas.microsoft.com/office/drawing/2014/main" id="{31282450-1818-4DD5-B44C-16A2131DAD9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10" name="Text Box 28">
          <a:extLst>
            <a:ext uri="{FF2B5EF4-FFF2-40B4-BE49-F238E27FC236}">
              <a16:creationId xmlns:a16="http://schemas.microsoft.com/office/drawing/2014/main" id="{6F2B52C4-C3C9-4068-BB73-1798F911F3A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11" name="Text Box 29">
          <a:extLst>
            <a:ext uri="{FF2B5EF4-FFF2-40B4-BE49-F238E27FC236}">
              <a16:creationId xmlns:a16="http://schemas.microsoft.com/office/drawing/2014/main" id="{5E9F6479-983E-4418-902B-419BF9E0E4D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12" name="Text Box 14">
          <a:extLst>
            <a:ext uri="{FF2B5EF4-FFF2-40B4-BE49-F238E27FC236}">
              <a16:creationId xmlns:a16="http://schemas.microsoft.com/office/drawing/2014/main" id="{A713B216-695F-48FD-8AD3-F478CE61353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13" name="Text Box 15">
          <a:extLst>
            <a:ext uri="{FF2B5EF4-FFF2-40B4-BE49-F238E27FC236}">
              <a16:creationId xmlns:a16="http://schemas.microsoft.com/office/drawing/2014/main" id="{5F579E21-1712-4490-9816-3F3C97DAA45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14" name="Text Box 16">
          <a:extLst>
            <a:ext uri="{FF2B5EF4-FFF2-40B4-BE49-F238E27FC236}">
              <a16:creationId xmlns:a16="http://schemas.microsoft.com/office/drawing/2014/main" id="{8107DB53-26E9-45DB-BC15-4A3B754CF02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15" name="Text Box 17">
          <a:extLst>
            <a:ext uri="{FF2B5EF4-FFF2-40B4-BE49-F238E27FC236}">
              <a16:creationId xmlns:a16="http://schemas.microsoft.com/office/drawing/2014/main" id="{FF7FBA61-8CBB-4D04-BA07-18A57A2FBF5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16" name="Text Box 18">
          <a:extLst>
            <a:ext uri="{FF2B5EF4-FFF2-40B4-BE49-F238E27FC236}">
              <a16:creationId xmlns:a16="http://schemas.microsoft.com/office/drawing/2014/main" id="{8B92D46C-5252-4374-BDF3-AFD07AB546C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17" name="Text Box 19">
          <a:extLst>
            <a:ext uri="{FF2B5EF4-FFF2-40B4-BE49-F238E27FC236}">
              <a16:creationId xmlns:a16="http://schemas.microsoft.com/office/drawing/2014/main" id="{FD397837-26D7-4DCB-8ED8-AB014BB6333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18" name="Text Box 20">
          <a:extLst>
            <a:ext uri="{FF2B5EF4-FFF2-40B4-BE49-F238E27FC236}">
              <a16:creationId xmlns:a16="http://schemas.microsoft.com/office/drawing/2014/main" id="{95EA6155-985C-4B47-B016-41998644DE4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19" name="Text Box 21">
          <a:extLst>
            <a:ext uri="{FF2B5EF4-FFF2-40B4-BE49-F238E27FC236}">
              <a16:creationId xmlns:a16="http://schemas.microsoft.com/office/drawing/2014/main" id="{E61510BA-BD24-4BEB-BD43-49418CEDBB0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20" name="Text Box 14">
          <a:extLst>
            <a:ext uri="{FF2B5EF4-FFF2-40B4-BE49-F238E27FC236}">
              <a16:creationId xmlns:a16="http://schemas.microsoft.com/office/drawing/2014/main" id="{E82EB8F2-B699-46EB-9F87-744330E3C0C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21" name="Text Box 15">
          <a:extLst>
            <a:ext uri="{FF2B5EF4-FFF2-40B4-BE49-F238E27FC236}">
              <a16:creationId xmlns:a16="http://schemas.microsoft.com/office/drawing/2014/main" id="{48BB9233-7736-4B1F-B821-A1FAD2FAD71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22" name="Text Box 16">
          <a:extLst>
            <a:ext uri="{FF2B5EF4-FFF2-40B4-BE49-F238E27FC236}">
              <a16:creationId xmlns:a16="http://schemas.microsoft.com/office/drawing/2014/main" id="{A4119FE4-98C2-4C22-9FB5-64BE0C3F852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23" name="Text Box 17">
          <a:extLst>
            <a:ext uri="{FF2B5EF4-FFF2-40B4-BE49-F238E27FC236}">
              <a16:creationId xmlns:a16="http://schemas.microsoft.com/office/drawing/2014/main" id="{7197BF59-4AD7-4FD2-85BA-5C60A89F06A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24" name="Text Box 18">
          <a:extLst>
            <a:ext uri="{FF2B5EF4-FFF2-40B4-BE49-F238E27FC236}">
              <a16:creationId xmlns:a16="http://schemas.microsoft.com/office/drawing/2014/main" id="{099CC312-5C84-4F86-BB85-98493A7DEBF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25" name="Text Box 19">
          <a:extLst>
            <a:ext uri="{FF2B5EF4-FFF2-40B4-BE49-F238E27FC236}">
              <a16:creationId xmlns:a16="http://schemas.microsoft.com/office/drawing/2014/main" id="{3CDCF2FB-4E4A-4FE7-A4FF-631176AF390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26" name="Text Box 20">
          <a:extLst>
            <a:ext uri="{FF2B5EF4-FFF2-40B4-BE49-F238E27FC236}">
              <a16:creationId xmlns:a16="http://schemas.microsoft.com/office/drawing/2014/main" id="{B74CCCD3-8069-407D-9404-CEE3CB49157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27" name="Text Box 21">
          <a:extLst>
            <a:ext uri="{FF2B5EF4-FFF2-40B4-BE49-F238E27FC236}">
              <a16:creationId xmlns:a16="http://schemas.microsoft.com/office/drawing/2014/main" id="{60A62857-655C-4021-BE0B-CC2A7D8B1F0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28" name="Text Box 22">
          <a:extLst>
            <a:ext uri="{FF2B5EF4-FFF2-40B4-BE49-F238E27FC236}">
              <a16:creationId xmlns:a16="http://schemas.microsoft.com/office/drawing/2014/main" id="{AC4FC06C-7183-4624-AECE-ACF31328C1D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29" name="Text Box 23">
          <a:extLst>
            <a:ext uri="{FF2B5EF4-FFF2-40B4-BE49-F238E27FC236}">
              <a16:creationId xmlns:a16="http://schemas.microsoft.com/office/drawing/2014/main" id="{3B7B7549-B970-492A-AE78-BEAA91FC041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30" name="Text Box 24">
          <a:extLst>
            <a:ext uri="{FF2B5EF4-FFF2-40B4-BE49-F238E27FC236}">
              <a16:creationId xmlns:a16="http://schemas.microsoft.com/office/drawing/2014/main" id="{9927ECC9-AA18-4EC3-8101-DE1CCCBBFDB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31" name="Text Box 25">
          <a:extLst>
            <a:ext uri="{FF2B5EF4-FFF2-40B4-BE49-F238E27FC236}">
              <a16:creationId xmlns:a16="http://schemas.microsoft.com/office/drawing/2014/main" id="{F0AC6F94-90E8-4436-9A18-38995D0C3AD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32" name="Text Box 26">
          <a:extLst>
            <a:ext uri="{FF2B5EF4-FFF2-40B4-BE49-F238E27FC236}">
              <a16:creationId xmlns:a16="http://schemas.microsoft.com/office/drawing/2014/main" id="{3408B36C-DB89-44C1-BA74-AA5DD30A69A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33" name="Text Box 27">
          <a:extLst>
            <a:ext uri="{FF2B5EF4-FFF2-40B4-BE49-F238E27FC236}">
              <a16:creationId xmlns:a16="http://schemas.microsoft.com/office/drawing/2014/main" id="{FF642DBD-50B6-4E25-93F9-0E7C020BEA1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34" name="Text Box 28">
          <a:extLst>
            <a:ext uri="{FF2B5EF4-FFF2-40B4-BE49-F238E27FC236}">
              <a16:creationId xmlns:a16="http://schemas.microsoft.com/office/drawing/2014/main" id="{0E050A41-8738-446B-99EE-317B5DBD6ED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35" name="Text Box 29">
          <a:extLst>
            <a:ext uri="{FF2B5EF4-FFF2-40B4-BE49-F238E27FC236}">
              <a16:creationId xmlns:a16="http://schemas.microsoft.com/office/drawing/2014/main" id="{6128117C-7866-406E-8CB8-9D1E3DF1559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36" name="Text Box 14">
          <a:extLst>
            <a:ext uri="{FF2B5EF4-FFF2-40B4-BE49-F238E27FC236}">
              <a16:creationId xmlns:a16="http://schemas.microsoft.com/office/drawing/2014/main" id="{663BCAD9-7EDD-4E72-834B-A20BD9F3A4E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37" name="Text Box 15">
          <a:extLst>
            <a:ext uri="{FF2B5EF4-FFF2-40B4-BE49-F238E27FC236}">
              <a16:creationId xmlns:a16="http://schemas.microsoft.com/office/drawing/2014/main" id="{0800C60E-2624-4D1C-BDF5-C32A3686672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38" name="Text Box 16">
          <a:extLst>
            <a:ext uri="{FF2B5EF4-FFF2-40B4-BE49-F238E27FC236}">
              <a16:creationId xmlns:a16="http://schemas.microsoft.com/office/drawing/2014/main" id="{52A20579-A228-40AF-9570-B4650224D0F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39" name="Text Box 17">
          <a:extLst>
            <a:ext uri="{FF2B5EF4-FFF2-40B4-BE49-F238E27FC236}">
              <a16:creationId xmlns:a16="http://schemas.microsoft.com/office/drawing/2014/main" id="{1FC99198-ED31-4695-BB9B-F93F2B31FEB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40" name="Text Box 18">
          <a:extLst>
            <a:ext uri="{FF2B5EF4-FFF2-40B4-BE49-F238E27FC236}">
              <a16:creationId xmlns:a16="http://schemas.microsoft.com/office/drawing/2014/main" id="{C47E80E7-3696-42B8-8598-7B8B23A0921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41" name="Text Box 19">
          <a:extLst>
            <a:ext uri="{FF2B5EF4-FFF2-40B4-BE49-F238E27FC236}">
              <a16:creationId xmlns:a16="http://schemas.microsoft.com/office/drawing/2014/main" id="{4DA6D715-4542-46D4-B634-27A92F38D1E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42" name="Text Box 20">
          <a:extLst>
            <a:ext uri="{FF2B5EF4-FFF2-40B4-BE49-F238E27FC236}">
              <a16:creationId xmlns:a16="http://schemas.microsoft.com/office/drawing/2014/main" id="{6E5B82CF-7646-46DD-B38B-E787D255A14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43" name="Text Box 21">
          <a:extLst>
            <a:ext uri="{FF2B5EF4-FFF2-40B4-BE49-F238E27FC236}">
              <a16:creationId xmlns:a16="http://schemas.microsoft.com/office/drawing/2014/main" id="{61A8EE21-44D3-4B1A-875A-C3C7324A5FD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44" name="Text Box 14">
          <a:extLst>
            <a:ext uri="{FF2B5EF4-FFF2-40B4-BE49-F238E27FC236}">
              <a16:creationId xmlns:a16="http://schemas.microsoft.com/office/drawing/2014/main" id="{14BE89BE-613A-4C6C-B1C6-CD638D4AE3D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45" name="Text Box 15">
          <a:extLst>
            <a:ext uri="{FF2B5EF4-FFF2-40B4-BE49-F238E27FC236}">
              <a16:creationId xmlns:a16="http://schemas.microsoft.com/office/drawing/2014/main" id="{3CE4E130-1CCD-4355-9DB4-71CC3207B9C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46" name="Text Box 16">
          <a:extLst>
            <a:ext uri="{FF2B5EF4-FFF2-40B4-BE49-F238E27FC236}">
              <a16:creationId xmlns:a16="http://schemas.microsoft.com/office/drawing/2014/main" id="{5796C17F-3294-4CDC-B17C-4972FE92D57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47" name="Text Box 17">
          <a:extLst>
            <a:ext uri="{FF2B5EF4-FFF2-40B4-BE49-F238E27FC236}">
              <a16:creationId xmlns:a16="http://schemas.microsoft.com/office/drawing/2014/main" id="{D9D6DAFA-317A-4B5E-A61B-7C1C83E0EC8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48" name="Text Box 18">
          <a:extLst>
            <a:ext uri="{FF2B5EF4-FFF2-40B4-BE49-F238E27FC236}">
              <a16:creationId xmlns:a16="http://schemas.microsoft.com/office/drawing/2014/main" id="{A1800F62-B67D-4334-8FFA-CDAE2A86DFA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49" name="Text Box 19">
          <a:extLst>
            <a:ext uri="{FF2B5EF4-FFF2-40B4-BE49-F238E27FC236}">
              <a16:creationId xmlns:a16="http://schemas.microsoft.com/office/drawing/2014/main" id="{121E0090-4278-4513-8E3C-9380DD023BE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50" name="Text Box 20">
          <a:extLst>
            <a:ext uri="{FF2B5EF4-FFF2-40B4-BE49-F238E27FC236}">
              <a16:creationId xmlns:a16="http://schemas.microsoft.com/office/drawing/2014/main" id="{8D70DFDF-8A4B-481C-9F42-B8E2048688C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51" name="Text Box 21">
          <a:extLst>
            <a:ext uri="{FF2B5EF4-FFF2-40B4-BE49-F238E27FC236}">
              <a16:creationId xmlns:a16="http://schemas.microsoft.com/office/drawing/2014/main" id="{C2535283-8D28-4220-BDFF-D7CB7596746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52" name="Text Box 22">
          <a:extLst>
            <a:ext uri="{FF2B5EF4-FFF2-40B4-BE49-F238E27FC236}">
              <a16:creationId xmlns:a16="http://schemas.microsoft.com/office/drawing/2014/main" id="{ECE17734-8B63-429E-A450-5ECD3B5C757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53" name="Text Box 23">
          <a:extLst>
            <a:ext uri="{FF2B5EF4-FFF2-40B4-BE49-F238E27FC236}">
              <a16:creationId xmlns:a16="http://schemas.microsoft.com/office/drawing/2014/main" id="{1C5E3E77-4040-44D7-8F83-6344A6ED8FC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54" name="Text Box 24">
          <a:extLst>
            <a:ext uri="{FF2B5EF4-FFF2-40B4-BE49-F238E27FC236}">
              <a16:creationId xmlns:a16="http://schemas.microsoft.com/office/drawing/2014/main" id="{62DCB985-8B1A-4F4E-8771-6D6A0D88768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55" name="Text Box 25">
          <a:extLst>
            <a:ext uri="{FF2B5EF4-FFF2-40B4-BE49-F238E27FC236}">
              <a16:creationId xmlns:a16="http://schemas.microsoft.com/office/drawing/2014/main" id="{BB1602E3-D191-46CD-ADD4-A1A8095C871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56" name="Text Box 26">
          <a:extLst>
            <a:ext uri="{FF2B5EF4-FFF2-40B4-BE49-F238E27FC236}">
              <a16:creationId xmlns:a16="http://schemas.microsoft.com/office/drawing/2014/main" id="{136A6D4A-BA1E-4980-9097-4A66EDF7938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57" name="Text Box 27">
          <a:extLst>
            <a:ext uri="{FF2B5EF4-FFF2-40B4-BE49-F238E27FC236}">
              <a16:creationId xmlns:a16="http://schemas.microsoft.com/office/drawing/2014/main" id="{36BC485B-72B7-41E2-917B-206141B6498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58" name="Text Box 28">
          <a:extLst>
            <a:ext uri="{FF2B5EF4-FFF2-40B4-BE49-F238E27FC236}">
              <a16:creationId xmlns:a16="http://schemas.microsoft.com/office/drawing/2014/main" id="{CC0A7090-37BC-441F-9E06-ADFEB0C4996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59" name="Text Box 29">
          <a:extLst>
            <a:ext uri="{FF2B5EF4-FFF2-40B4-BE49-F238E27FC236}">
              <a16:creationId xmlns:a16="http://schemas.microsoft.com/office/drawing/2014/main" id="{9FD3C518-9B61-475A-B942-574D4E59ACD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60" name="Text Box 14">
          <a:extLst>
            <a:ext uri="{FF2B5EF4-FFF2-40B4-BE49-F238E27FC236}">
              <a16:creationId xmlns:a16="http://schemas.microsoft.com/office/drawing/2014/main" id="{7954DA62-767A-41F2-8F9C-88E4EA435ED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61" name="Text Box 15">
          <a:extLst>
            <a:ext uri="{FF2B5EF4-FFF2-40B4-BE49-F238E27FC236}">
              <a16:creationId xmlns:a16="http://schemas.microsoft.com/office/drawing/2014/main" id="{AE5197A3-D70E-49C9-8993-42CCC747386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62" name="Text Box 16">
          <a:extLst>
            <a:ext uri="{FF2B5EF4-FFF2-40B4-BE49-F238E27FC236}">
              <a16:creationId xmlns:a16="http://schemas.microsoft.com/office/drawing/2014/main" id="{1AE15B61-F4A2-47A5-A37C-0BDE259920E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63" name="Text Box 17">
          <a:extLst>
            <a:ext uri="{FF2B5EF4-FFF2-40B4-BE49-F238E27FC236}">
              <a16:creationId xmlns:a16="http://schemas.microsoft.com/office/drawing/2014/main" id="{0800F704-93C3-4776-95F0-C1C55760884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64" name="Text Box 18">
          <a:extLst>
            <a:ext uri="{FF2B5EF4-FFF2-40B4-BE49-F238E27FC236}">
              <a16:creationId xmlns:a16="http://schemas.microsoft.com/office/drawing/2014/main" id="{5F4B23AC-3FFB-489B-9C23-6E02C07843B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65" name="Text Box 19">
          <a:extLst>
            <a:ext uri="{FF2B5EF4-FFF2-40B4-BE49-F238E27FC236}">
              <a16:creationId xmlns:a16="http://schemas.microsoft.com/office/drawing/2014/main" id="{3F72D819-0E46-491D-8EA1-A87C4F5836E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66" name="Text Box 20">
          <a:extLst>
            <a:ext uri="{FF2B5EF4-FFF2-40B4-BE49-F238E27FC236}">
              <a16:creationId xmlns:a16="http://schemas.microsoft.com/office/drawing/2014/main" id="{9F872E71-9D6C-4374-9F00-F98D80A3167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67" name="Text Box 21">
          <a:extLst>
            <a:ext uri="{FF2B5EF4-FFF2-40B4-BE49-F238E27FC236}">
              <a16:creationId xmlns:a16="http://schemas.microsoft.com/office/drawing/2014/main" id="{47B7BB30-060B-4E51-8D45-8B63724ADC7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68" name="Text Box 14">
          <a:extLst>
            <a:ext uri="{FF2B5EF4-FFF2-40B4-BE49-F238E27FC236}">
              <a16:creationId xmlns:a16="http://schemas.microsoft.com/office/drawing/2014/main" id="{79C4883C-6F50-42F8-B790-A486E45CAB5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69" name="Text Box 15">
          <a:extLst>
            <a:ext uri="{FF2B5EF4-FFF2-40B4-BE49-F238E27FC236}">
              <a16:creationId xmlns:a16="http://schemas.microsoft.com/office/drawing/2014/main" id="{3CC72A8D-9A1A-49AD-A101-F5C948FFC0E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70" name="Text Box 16">
          <a:extLst>
            <a:ext uri="{FF2B5EF4-FFF2-40B4-BE49-F238E27FC236}">
              <a16:creationId xmlns:a16="http://schemas.microsoft.com/office/drawing/2014/main" id="{25F3D674-1192-42DC-89C7-743E8792C5A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71" name="Text Box 17">
          <a:extLst>
            <a:ext uri="{FF2B5EF4-FFF2-40B4-BE49-F238E27FC236}">
              <a16:creationId xmlns:a16="http://schemas.microsoft.com/office/drawing/2014/main" id="{302DDDA8-25E3-4EF4-B5A4-F84518F83C2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72" name="Text Box 18">
          <a:extLst>
            <a:ext uri="{FF2B5EF4-FFF2-40B4-BE49-F238E27FC236}">
              <a16:creationId xmlns:a16="http://schemas.microsoft.com/office/drawing/2014/main" id="{410CDA00-7C67-4A79-AFFD-67F8CD82E06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73" name="Text Box 19">
          <a:extLst>
            <a:ext uri="{FF2B5EF4-FFF2-40B4-BE49-F238E27FC236}">
              <a16:creationId xmlns:a16="http://schemas.microsoft.com/office/drawing/2014/main" id="{56129E64-BB9D-40CD-839A-24893023AEB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74" name="Text Box 20">
          <a:extLst>
            <a:ext uri="{FF2B5EF4-FFF2-40B4-BE49-F238E27FC236}">
              <a16:creationId xmlns:a16="http://schemas.microsoft.com/office/drawing/2014/main" id="{C1DAD7CD-5A18-449C-8D26-45E51149257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75" name="Text Box 21">
          <a:extLst>
            <a:ext uri="{FF2B5EF4-FFF2-40B4-BE49-F238E27FC236}">
              <a16:creationId xmlns:a16="http://schemas.microsoft.com/office/drawing/2014/main" id="{67EF27AF-B743-4833-94FE-3B96ACE5908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76" name="Text Box 22">
          <a:extLst>
            <a:ext uri="{FF2B5EF4-FFF2-40B4-BE49-F238E27FC236}">
              <a16:creationId xmlns:a16="http://schemas.microsoft.com/office/drawing/2014/main" id="{ABBC1C05-62E2-440C-A250-B10859F0F64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77" name="Text Box 23">
          <a:extLst>
            <a:ext uri="{FF2B5EF4-FFF2-40B4-BE49-F238E27FC236}">
              <a16:creationId xmlns:a16="http://schemas.microsoft.com/office/drawing/2014/main" id="{9A68037A-7909-4FEC-B956-42E3E7CD4B4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78" name="Text Box 24">
          <a:extLst>
            <a:ext uri="{FF2B5EF4-FFF2-40B4-BE49-F238E27FC236}">
              <a16:creationId xmlns:a16="http://schemas.microsoft.com/office/drawing/2014/main" id="{8494A0D9-CEF6-4FB2-8806-367B684E655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79" name="Text Box 25">
          <a:extLst>
            <a:ext uri="{FF2B5EF4-FFF2-40B4-BE49-F238E27FC236}">
              <a16:creationId xmlns:a16="http://schemas.microsoft.com/office/drawing/2014/main" id="{E0D4552E-84C1-43E7-92F1-8F9A2EB0FCF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80" name="Text Box 26">
          <a:extLst>
            <a:ext uri="{FF2B5EF4-FFF2-40B4-BE49-F238E27FC236}">
              <a16:creationId xmlns:a16="http://schemas.microsoft.com/office/drawing/2014/main" id="{1769BCE7-A34C-43CA-B5BC-91BF2FB53E4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81" name="Text Box 27">
          <a:extLst>
            <a:ext uri="{FF2B5EF4-FFF2-40B4-BE49-F238E27FC236}">
              <a16:creationId xmlns:a16="http://schemas.microsoft.com/office/drawing/2014/main" id="{1913FABF-29F0-4555-AD67-43DBB783A99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82" name="Text Box 28">
          <a:extLst>
            <a:ext uri="{FF2B5EF4-FFF2-40B4-BE49-F238E27FC236}">
              <a16:creationId xmlns:a16="http://schemas.microsoft.com/office/drawing/2014/main" id="{1A261DF1-8F66-4438-BF0A-1BA67725884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83" name="Text Box 29">
          <a:extLst>
            <a:ext uri="{FF2B5EF4-FFF2-40B4-BE49-F238E27FC236}">
              <a16:creationId xmlns:a16="http://schemas.microsoft.com/office/drawing/2014/main" id="{B1194796-DBAD-4234-921D-4A6C6F6B34A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84" name="Text Box 14">
          <a:extLst>
            <a:ext uri="{FF2B5EF4-FFF2-40B4-BE49-F238E27FC236}">
              <a16:creationId xmlns:a16="http://schemas.microsoft.com/office/drawing/2014/main" id="{4A1E6A55-5A6A-453A-A14A-99D5F665758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85" name="Text Box 15">
          <a:extLst>
            <a:ext uri="{FF2B5EF4-FFF2-40B4-BE49-F238E27FC236}">
              <a16:creationId xmlns:a16="http://schemas.microsoft.com/office/drawing/2014/main" id="{7F869B41-736A-40D5-9141-A8B2F269A3E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86" name="Text Box 16">
          <a:extLst>
            <a:ext uri="{FF2B5EF4-FFF2-40B4-BE49-F238E27FC236}">
              <a16:creationId xmlns:a16="http://schemas.microsoft.com/office/drawing/2014/main" id="{F5ABECD2-D5C5-4242-B231-B8C39ECEEED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87" name="Text Box 17">
          <a:extLst>
            <a:ext uri="{FF2B5EF4-FFF2-40B4-BE49-F238E27FC236}">
              <a16:creationId xmlns:a16="http://schemas.microsoft.com/office/drawing/2014/main" id="{390B1078-EE80-4776-924A-8F4F0ADABBB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88" name="Text Box 18">
          <a:extLst>
            <a:ext uri="{FF2B5EF4-FFF2-40B4-BE49-F238E27FC236}">
              <a16:creationId xmlns:a16="http://schemas.microsoft.com/office/drawing/2014/main" id="{D60EA503-8D66-407C-9E85-3F0441980D9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89" name="Text Box 19">
          <a:extLst>
            <a:ext uri="{FF2B5EF4-FFF2-40B4-BE49-F238E27FC236}">
              <a16:creationId xmlns:a16="http://schemas.microsoft.com/office/drawing/2014/main" id="{C795330D-D93F-4F8E-B495-1585EFBE097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90" name="Text Box 20">
          <a:extLst>
            <a:ext uri="{FF2B5EF4-FFF2-40B4-BE49-F238E27FC236}">
              <a16:creationId xmlns:a16="http://schemas.microsoft.com/office/drawing/2014/main" id="{C7896A2E-7F6B-4B0B-9EB2-61520F369C1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91" name="Text Box 21">
          <a:extLst>
            <a:ext uri="{FF2B5EF4-FFF2-40B4-BE49-F238E27FC236}">
              <a16:creationId xmlns:a16="http://schemas.microsoft.com/office/drawing/2014/main" id="{A27E0C91-74D3-4899-99CC-A2761B4606A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92" name="Text Box 14">
          <a:extLst>
            <a:ext uri="{FF2B5EF4-FFF2-40B4-BE49-F238E27FC236}">
              <a16:creationId xmlns:a16="http://schemas.microsoft.com/office/drawing/2014/main" id="{50950B96-69A2-4C46-B68C-F95CBAA199C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93" name="Text Box 15">
          <a:extLst>
            <a:ext uri="{FF2B5EF4-FFF2-40B4-BE49-F238E27FC236}">
              <a16:creationId xmlns:a16="http://schemas.microsoft.com/office/drawing/2014/main" id="{43743FF3-C5AE-4287-82D5-238C0834BDE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94" name="Text Box 16">
          <a:extLst>
            <a:ext uri="{FF2B5EF4-FFF2-40B4-BE49-F238E27FC236}">
              <a16:creationId xmlns:a16="http://schemas.microsoft.com/office/drawing/2014/main" id="{B309AB98-020F-4B0B-BEB5-3226BBF6CB0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95" name="Text Box 17">
          <a:extLst>
            <a:ext uri="{FF2B5EF4-FFF2-40B4-BE49-F238E27FC236}">
              <a16:creationId xmlns:a16="http://schemas.microsoft.com/office/drawing/2014/main" id="{9DA1C7F0-33DF-4242-9F91-34DFE57729D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96" name="Text Box 18">
          <a:extLst>
            <a:ext uri="{FF2B5EF4-FFF2-40B4-BE49-F238E27FC236}">
              <a16:creationId xmlns:a16="http://schemas.microsoft.com/office/drawing/2014/main" id="{809B062D-B07E-4CD4-8E72-970F7063AEA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97" name="Text Box 19">
          <a:extLst>
            <a:ext uri="{FF2B5EF4-FFF2-40B4-BE49-F238E27FC236}">
              <a16:creationId xmlns:a16="http://schemas.microsoft.com/office/drawing/2014/main" id="{CF8FCB79-9409-45A1-AED0-3F8D4EE195E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98" name="Text Box 20">
          <a:extLst>
            <a:ext uri="{FF2B5EF4-FFF2-40B4-BE49-F238E27FC236}">
              <a16:creationId xmlns:a16="http://schemas.microsoft.com/office/drawing/2014/main" id="{0C29F6F1-4B26-4BB9-B3B1-FDF9A2124CB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199" name="Text Box 21">
          <a:extLst>
            <a:ext uri="{FF2B5EF4-FFF2-40B4-BE49-F238E27FC236}">
              <a16:creationId xmlns:a16="http://schemas.microsoft.com/office/drawing/2014/main" id="{E6720F47-DBF9-45F4-A379-7CC41485405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00" name="Text Box 22">
          <a:extLst>
            <a:ext uri="{FF2B5EF4-FFF2-40B4-BE49-F238E27FC236}">
              <a16:creationId xmlns:a16="http://schemas.microsoft.com/office/drawing/2014/main" id="{045FFFE2-F7FE-44D0-9F55-2631CD7DB65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01" name="Text Box 23">
          <a:extLst>
            <a:ext uri="{FF2B5EF4-FFF2-40B4-BE49-F238E27FC236}">
              <a16:creationId xmlns:a16="http://schemas.microsoft.com/office/drawing/2014/main" id="{165F85AF-7641-44A0-A56B-E41D19BC07A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02" name="Text Box 24">
          <a:extLst>
            <a:ext uri="{FF2B5EF4-FFF2-40B4-BE49-F238E27FC236}">
              <a16:creationId xmlns:a16="http://schemas.microsoft.com/office/drawing/2014/main" id="{F18C29DB-8565-4CB1-97DD-A4EA424A269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03" name="Text Box 25">
          <a:extLst>
            <a:ext uri="{FF2B5EF4-FFF2-40B4-BE49-F238E27FC236}">
              <a16:creationId xmlns:a16="http://schemas.microsoft.com/office/drawing/2014/main" id="{6938AA2D-1003-40BF-B0AD-2F9A87B21A8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04" name="Text Box 26">
          <a:extLst>
            <a:ext uri="{FF2B5EF4-FFF2-40B4-BE49-F238E27FC236}">
              <a16:creationId xmlns:a16="http://schemas.microsoft.com/office/drawing/2014/main" id="{10311AFC-57A2-48C3-9771-D75B8DB32F8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05" name="Text Box 27">
          <a:extLst>
            <a:ext uri="{FF2B5EF4-FFF2-40B4-BE49-F238E27FC236}">
              <a16:creationId xmlns:a16="http://schemas.microsoft.com/office/drawing/2014/main" id="{C75C399B-C04B-4DF4-B9E1-35AFD77B181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06" name="Text Box 28">
          <a:extLst>
            <a:ext uri="{FF2B5EF4-FFF2-40B4-BE49-F238E27FC236}">
              <a16:creationId xmlns:a16="http://schemas.microsoft.com/office/drawing/2014/main" id="{58AA2AF2-5555-4032-A583-57FF5AB1A0D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07" name="Text Box 29">
          <a:extLst>
            <a:ext uri="{FF2B5EF4-FFF2-40B4-BE49-F238E27FC236}">
              <a16:creationId xmlns:a16="http://schemas.microsoft.com/office/drawing/2014/main" id="{61EFBEEE-1AF4-45AB-8B51-1BD5C665392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08" name="Text Box 14">
          <a:extLst>
            <a:ext uri="{FF2B5EF4-FFF2-40B4-BE49-F238E27FC236}">
              <a16:creationId xmlns:a16="http://schemas.microsoft.com/office/drawing/2014/main" id="{6723C1A4-1430-4103-A94B-984E2335B61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09" name="Text Box 15">
          <a:extLst>
            <a:ext uri="{FF2B5EF4-FFF2-40B4-BE49-F238E27FC236}">
              <a16:creationId xmlns:a16="http://schemas.microsoft.com/office/drawing/2014/main" id="{C51D2C61-DD8E-441A-AFC2-1D871DF81BE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10" name="Text Box 16">
          <a:extLst>
            <a:ext uri="{FF2B5EF4-FFF2-40B4-BE49-F238E27FC236}">
              <a16:creationId xmlns:a16="http://schemas.microsoft.com/office/drawing/2014/main" id="{35AF7EB5-8D1E-462F-8A72-C2630D2F089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11" name="Text Box 17">
          <a:extLst>
            <a:ext uri="{FF2B5EF4-FFF2-40B4-BE49-F238E27FC236}">
              <a16:creationId xmlns:a16="http://schemas.microsoft.com/office/drawing/2014/main" id="{E46EC4D7-92BE-4F00-83F5-1DD490B4D7C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12" name="Text Box 18">
          <a:extLst>
            <a:ext uri="{FF2B5EF4-FFF2-40B4-BE49-F238E27FC236}">
              <a16:creationId xmlns:a16="http://schemas.microsoft.com/office/drawing/2014/main" id="{83B85760-404C-470F-BE7E-B384F7118F1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13" name="Text Box 19">
          <a:extLst>
            <a:ext uri="{FF2B5EF4-FFF2-40B4-BE49-F238E27FC236}">
              <a16:creationId xmlns:a16="http://schemas.microsoft.com/office/drawing/2014/main" id="{F63EB74F-701F-4ECF-85BB-CF40051F214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14" name="Text Box 20">
          <a:extLst>
            <a:ext uri="{FF2B5EF4-FFF2-40B4-BE49-F238E27FC236}">
              <a16:creationId xmlns:a16="http://schemas.microsoft.com/office/drawing/2014/main" id="{98D93B26-C7E0-40FC-99E8-B6A966C68B5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15" name="Text Box 21">
          <a:extLst>
            <a:ext uri="{FF2B5EF4-FFF2-40B4-BE49-F238E27FC236}">
              <a16:creationId xmlns:a16="http://schemas.microsoft.com/office/drawing/2014/main" id="{5D388825-38B9-40DA-94CD-2E42D74772E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16" name="Text Box 14">
          <a:extLst>
            <a:ext uri="{FF2B5EF4-FFF2-40B4-BE49-F238E27FC236}">
              <a16:creationId xmlns:a16="http://schemas.microsoft.com/office/drawing/2014/main" id="{76192A4B-4B7C-47D8-A116-FC1085C13A7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17" name="Text Box 15">
          <a:extLst>
            <a:ext uri="{FF2B5EF4-FFF2-40B4-BE49-F238E27FC236}">
              <a16:creationId xmlns:a16="http://schemas.microsoft.com/office/drawing/2014/main" id="{F81A2F3C-D4C9-4E25-90D6-C02E9EEADE9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18" name="Text Box 16">
          <a:extLst>
            <a:ext uri="{FF2B5EF4-FFF2-40B4-BE49-F238E27FC236}">
              <a16:creationId xmlns:a16="http://schemas.microsoft.com/office/drawing/2014/main" id="{F5621103-3EF5-4AE9-8462-A4BC5AC1506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19" name="Text Box 17">
          <a:extLst>
            <a:ext uri="{FF2B5EF4-FFF2-40B4-BE49-F238E27FC236}">
              <a16:creationId xmlns:a16="http://schemas.microsoft.com/office/drawing/2014/main" id="{E73BB06C-F21B-4411-89C4-CED24A5ED44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20" name="Text Box 18">
          <a:extLst>
            <a:ext uri="{FF2B5EF4-FFF2-40B4-BE49-F238E27FC236}">
              <a16:creationId xmlns:a16="http://schemas.microsoft.com/office/drawing/2014/main" id="{945FEB15-83CB-421D-B32C-C8273DD72D2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21" name="Text Box 19">
          <a:extLst>
            <a:ext uri="{FF2B5EF4-FFF2-40B4-BE49-F238E27FC236}">
              <a16:creationId xmlns:a16="http://schemas.microsoft.com/office/drawing/2014/main" id="{A4F836D9-6DA1-431F-B4AD-E9760602AC6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22" name="Text Box 20">
          <a:extLst>
            <a:ext uri="{FF2B5EF4-FFF2-40B4-BE49-F238E27FC236}">
              <a16:creationId xmlns:a16="http://schemas.microsoft.com/office/drawing/2014/main" id="{17448D29-A3CC-4DE3-ADB3-84E8BB5C142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23" name="Text Box 21">
          <a:extLst>
            <a:ext uri="{FF2B5EF4-FFF2-40B4-BE49-F238E27FC236}">
              <a16:creationId xmlns:a16="http://schemas.microsoft.com/office/drawing/2014/main" id="{72BA92FA-9B4B-447C-B87B-F05D48CB562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24" name="Text Box 22">
          <a:extLst>
            <a:ext uri="{FF2B5EF4-FFF2-40B4-BE49-F238E27FC236}">
              <a16:creationId xmlns:a16="http://schemas.microsoft.com/office/drawing/2014/main" id="{C0D47016-3F31-42D7-A0F0-B0F84A28098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25" name="Text Box 23">
          <a:extLst>
            <a:ext uri="{FF2B5EF4-FFF2-40B4-BE49-F238E27FC236}">
              <a16:creationId xmlns:a16="http://schemas.microsoft.com/office/drawing/2014/main" id="{DE3F1AC7-23F8-4850-84F9-1355287DE5B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26" name="Text Box 24">
          <a:extLst>
            <a:ext uri="{FF2B5EF4-FFF2-40B4-BE49-F238E27FC236}">
              <a16:creationId xmlns:a16="http://schemas.microsoft.com/office/drawing/2014/main" id="{4D4D910E-075E-454C-8F58-DCF56135A4A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27" name="Text Box 25">
          <a:extLst>
            <a:ext uri="{FF2B5EF4-FFF2-40B4-BE49-F238E27FC236}">
              <a16:creationId xmlns:a16="http://schemas.microsoft.com/office/drawing/2014/main" id="{DA12FCFD-3605-41CB-A66B-726ACB75746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28" name="Text Box 26">
          <a:extLst>
            <a:ext uri="{FF2B5EF4-FFF2-40B4-BE49-F238E27FC236}">
              <a16:creationId xmlns:a16="http://schemas.microsoft.com/office/drawing/2014/main" id="{0D5D64C7-07CF-4E97-94F6-EDCA6BB14B6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29" name="Text Box 27">
          <a:extLst>
            <a:ext uri="{FF2B5EF4-FFF2-40B4-BE49-F238E27FC236}">
              <a16:creationId xmlns:a16="http://schemas.microsoft.com/office/drawing/2014/main" id="{2197D319-2C7C-4DA1-92FB-140C1577182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30" name="Text Box 28">
          <a:extLst>
            <a:ext uri="{FF2B5EF4-FFF2-40B4-BE49-F238E27FC236}">
              <a16:creationId xmlns:a16="http://schemas.microsoft.com/office/drawing/2014/main" id="{D8453D4A-7E7E-4047-9530-4E0165F301A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31" name="Text Box 29">
          <a:extLst>
            <a:ext uri="{FF2B5EF4-FFF2-40B4-BE49-F238E27FC236}">
              <a16:creationId xmlns:a16="http://schemas.microsoft.com/office/drawing/2014/main" id="{3D115202-8039-40AF-A7E6-546EA624D9D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32" name="Text Box 14">
          <a:extLst>
            <a:ext uri="{FF2B5EF4-FFF2-40B4-BE49-F238E27FC236}">
              <a16:creationId xmlns:a16="http://schemas.microsoft.com/office/drawing/2014/main" id="{61358987-48F6-4F07-83DC-DFD9D190BF9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33" name="Text Box 15">
          <a:extLst>
            <a:ext uri="{FF2B5EF4-FFF2-40B4-BE49-F238E27FC236}">
              <a16:creationId xmlns:a16="http://schemas.microsoft.com/office/drawing/2014/main" id="{213FAA85-DA5B-4CFB-9B43-4A1DF66ADE0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34" name="Text Box 16">
          <a:extLst>
            <a:ext uri="{FF2B5EF4-FFF2-40B4-BE49-F238E27FC236}">
              <a16:creationId xmlns:a16="http://schemas.microsoft.com/office/drawing/2014/main" id="{46B7EA52-9A41-4963-887F-07622449168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35" name="Text Box 17">
          <a:extLst>
            <a:ext uri="{FF2B5EF4-FFF2-40B4-BE49-F238E27FC236}">
              <a16:creationId xmlns:a16="http://schemas.microsoft.com/office/drawing/2014/main" id="{EFD85E28-A2A0-4F7E-BDF0-38D01AF75FE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36" name="Text Box 18">
          <a:extLst>
            <a:ext uri="{FF2B5EF4-FFF2-40B4-BE49-F238E27FC236}">
              <a16:creationId xmlns:a16="http://schemas.microsoft.com/office/drawing/2014/main" id="{8C1B8930-E1F9-4B6D-975B-BBDAE85EC7D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37" name="Text Box 19">
          <a:extLst>
            <a:ext uri="{FF2B5EF4-FFF2-40B4-BE49-F238E27FC236}">
              <a16:creationId xmlns:a16="http://schemas.microsoft.com/office/drawing/2014/main" id="{39301F6A-E6C9-43D1-A468-3E637A4E258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38" name="Text Box 20">
          <a:extLst>
            <a:ext uri="{FF2B5EF4-FFF2-40B4-BE49-F238E27FC236}">
              <a16:creationId xmlns:a16="http://schemas.microsoft.com/office/drawing/2014/main" id="{9145B73B-B22C-46ED-8A0F-CFCD7F660E1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39" name="Text Box 21">
          <a:extLst>
            <a:ext uri="{FF2B5EF4-FFF2-40B4-BE49-F238E27FC236}">
              <a16:creationId xmlns:a16="http://schemas.microsoft.com/office/drawing/2014/main" id="{8C8BAEE2-3DD7-44ED-BE3C-EC3C68FF109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40" name="Text Box 14">
          <a:extLst>
            <a:ext uri="{FF2B5EF4-FFF2-40B4-BE49-F238E27FC236}">
              <a16:creationId xmlns:a16="http://schemas.microsoft.com/office/drawing/2014/main" id="{19CD5B8D-C457-4ED9-9FDD-430EA7605FC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41" name="Text Box 15">
          <a:extLst>
            <a:ext uri="{FF2B5EF4-FFF2-40B4-BE49-F238E27FC236}">
              <a16:creationId xmlns:a16="http://schemas.microsoft.com/office/drawing/2014/main" id="{F4EE0C30-57C7-4582-81FA-76E2E107F39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42" name="Text Box 16">
          <a:extLst>
            <a:ext uri="{FF2B5EF4-FFF2-40B4-BE49-F238E27FC236}">
              <a16:creationId xmlns:a16="http://schemas.microsoft.com/office/drawing/2014/main" id="{816B5FE9-4BD8-45DE-9A23-3F27BE101B2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43" name="Text Box 17">
          <a:extLst>
            <a:ext uri="{FF2B5EF4-FFF2-40B4-BE49-F238E27FC236}">
              <a16:creationId xmlns:a16="http://schemas.microsoft.com/office/drawing/2014/main" id="{D270380E-CE3E-47B2-B492-D7729D19517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44" name="Text Box 18">
          <a:extLst>
            <a:ext uri="{FF2B5EF4-FFF2-40B4-BE49-F238E27FC236}">
              <a16:creationId xmlns:a16="http://schemas.microsoft.com/office/drawing/2014/main" id="{F735EB4C-E599-44BA-981E-F9EC9093EAE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45" name="Text Box 19">
          <a:extLst>
            <a:ext uri="{FF2B5EF4-FFF2-40B4-BE49-F238E27FC236}">
              <a16:creationId xmlns:a16="http://schemas.microsoft.com/office/drawing/2014/main" id="{855FE91F-A3AA-4B64-84FB-0AF031E1AE1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46" name="Text Box 20">
          <a:extLst>
            <a:ext uri="{FF2B5EF4-FFF2-40B4-BE49-F238E27FC236}">
              <a16:creationId xmlns:a16="http://schemas.microsoft.com/office/drawing/2014/main" id="{593B6F2A-B8D5-4024-9721-35B099AF875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47" name="Text Box 21">
          <a:extLst>
            <a:ext uri="{FF2B5EF4-FFF2-40B4-BE49-F238E27FC236}">
              <a16:creationId xmlns:a16="http://schemas.microsoft.com/office/drawing/2014/main" id="{C54261AC-833C-4A1B-BA7D-65C0F2D5AC8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48" name="Text Box 22">
          <a:extLst>
            <a:ext uri="{FF2B5EF4-FFF2-40B4-BE49-F238E27FC236}">
              <a16:creationId xmlns:a16="http://schemas.microsoft.com/office/drawing/2014/main" id="{D5EAFA19-0934-4F69-877D-796D4AC0859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49" name="Text Box 23">
          <a:extLst>
            <a:ext uri="{FF2B5EF4-FFF2-40B4-BE49-F238E27FC236}">
              <a16:creationId xmlns:a16="http://schemas.microsoft.com/office/drawing/2014/main" id="{053C238F-D82D-4784-AFBC-ED1C155DFBD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50" name="Text Box 24">
          <a:extLst>
            <a:ext uri="{FF2B5EF4-FFF2-40B4-BE49-F238E27FC236}">
              <a16:creationId xmlns:a16="http://schemas.microsoft.com/office/drawing/2014/main" id="{7AB5DD35-740D-49BD-9DB2-1B7BCBD9A02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51" name="Text Box 25">
          <a:extLst>
            <a:ext uri="{FF2B5EF4-FFF2-40B4-BE49-F238E27FC236}">
              <a16:creationId xmlns:a16="http://schemas.microsoft.com/office/drawing/2014/main" id="{DFD36E4A-6310-4315-9332-11C33363F80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52" name="Text Box 26">
          <a:extLst>
            <a:ext uri="{FF2B5EF4-FFF2-40B4-BE49-F238E27FC236}">
              <a16:creationId xmlns:a16="http://schemas.microsoft.com/office/drawing/2014/main" id="{4AB1C512-5263-4C3F-807D-1FD51DFB120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53" name="Text Box 27">
          <a:extLst>
            <a:ext uri="{FF2B5EF4-FFF2-40B4-BE49-F238E27FC236}">
              <a16:creationId xmlns:a16="http://schemas.microsoft.com/office/drawing/2014/main" id="{743AC12A-2FF5-4559-9535-367B91C3B53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54" name="Text Box 28">
          <a:extLst>
            <a:ext uri="{FF2B5EF4-FFF2-40B4-BE49-F238E27FC236}">
              <a16:creationId xmlns:a16="http://schemas.microsoft.com/office/drawing/2014/main" id="{5F97E03F-A660-443A-A6F1-FAB3E2CCC0F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55" name="Text Box 29">
          <a:extLst>
            <a:ext uri="{FF2B5EF4-FFF2-40B4-BE49-F238E27FC236}">
              <a16:creationId xmlns:a16="http://schemas.microsoft.com/office/drawing/2014/main" id="{F95F78F8-568B-4E01-9393-F420E2D0753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56" name="Text Box 14">
          <a:extLst>
            <a:ext uri="{FF2B5EF4-FFF2-40B4-BE49-F238E27FC236}">
              <a16:creationId xmlns:a16="http://schemas.microsoft.com/office/drawing/2014/main" id="{1325E569-3B1D-4265-B5FD-D996CB8CC09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57" name="Text Box 15">
          <a:extLst>
            <a:ext uri="{FF2B5EF4-FFF2-40B4-BE49-F238E27FC236}">
              <a16:creationId xmlns:a16="http://schemas.microsoft.com/office/drawing/2014/main" id="{120A9267-A686-4AD4-B93B-A7CE6BE6A2E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58" name="Text Box 16">
          <a:extLst>
            <a:ext uri="{FF2B5EF4-FFF2-40B4-BE49-F238E27FC236}">
              <a16:creationId xmlns:a16="http://schemas.microsoft.com/office/drawing/2014/main" id="{F05D258A-0F7F-4DEC-9D4B-54CC696720C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59" name="Text Box 17">
          <a:extLst>
            <a:ext uri="{FF2B5EF4-FFF2-40B4-BE49-F238E27FC236}">
              <a16:creationId xmlns:a16="http://schemas.microsoft.com/office/drawing/2014/main" id="{2FE6A888-E4AB-4439-BB75-8CDF28F675D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60" name="Text Box 18">
          <a:extLst>
            <a:ext uri="{FF2B5EF4-FFF2-40B4-BE49-F238E27FC236}">
              <a16:creationId xmlns:a16="http://schemas.microsoft.com/office/drawing/2014/main" id="{0DCFD37B-4A0A-42DB-B454-AEEEC9C6FDE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61" name="Text Box 19">
          <a:extLst>
            <a:ext uri="{FF2B5EF4-FFF2-40B4-BE49-F238E27FC236}">
              <a16:creationId xmlns:a16="http://schemas.microsoft.com/office/drawing/2014/main" id="{17E86AB2-E09E-48C2-8CA8-C91850ADFDD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62" name="Text Box 20">
          <a:extLst>
            <a:ext uri="{FF2B5EF4-FFF2-40B4-BE49-F238E27FC236}">
              <a16:creationId xmlns:a16="http://schemas.microsoft.com/office/drawing/2014/main" id="{39389A84-FA3B-4769-887F-72ABDA24E98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63" name="Text Box 21">
          <a:extLst>
            <a:ext uri="{FF2B5EF4-FFF2-40B4-BE49-F238E27FC236}">
              <a16:creationId xmlns:a16="http://schemas.microsoft.com/office/drawing/2014/main" id="{A5D91165-4219-4644-BB06-7E2A6E6CB38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64" name="Text Box 14">
          <a:extLst>
            <a:ext uri="{FF2B5EF4-FFF2-40B4-BE49-F238E27FC236}">
              <a16:creationId xmlns:a16="http://schemas.microsoft.com/office/drawing/2014/main" id="{BCE5208B-F442-4A92-9BD0-A16B4BFEB17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65" name="Text Box 15">
          <a:extLst>
            <a:ext uri="{FF2B5EF4-FFF2-40B4-BE49-F238E27FC236}">
              <a16:creationId xmlns:a16="http://schemas.microsoft.com/office/drawing/2014/main" id="{5CAFD0F3-8038-4401-A22F-3763D27A695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66" name="Text Box 16">
          <a:extLst>
            <a:ext uri="{FF2B5EF4-FFF2-40B4-BE49-F238E27FC236}">
              <a16:creationId xmlns:a16="http://schemas.microsoft.com/office/drawing/2014/main" id="{639594F1-F21E-4EBF-A236-076F4627A88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67" name="Text Box 17">
          <a:extLst>
            <a:ext uri="{FF2B5EF4-FFF2-40B4-BE49-F238E27FC236}">
              <a16:creationId xmlns:a16="http://schemas.microsoft.com/office/drawing/2014/main" id="{B7BBB545-3401-4258-9EFE-75AA42379AB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68" name="Text Box 18">
          <a:extLst>
            <a:ext uri="{FF2B5EF4-FFF2-40B4-BE49-F238E27FC236}">
              <a16:creationId xmlns:a16="http://schemas.microsoft.com/office/drawing/2014/main" id="{D4F2F95A-BD02-40F1-AFC8-3FB71505CEA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69" name="Text Box 19">
          <a:extLst>
            <a:ext uri="{FF2B5EF4-FFF2-40B4-BE49-F238E27FC236}">
              <a16:creationId xmlns:a16="http://schemas.microsoft.com/office/drawing/2014/main" id="{BD0A1CC1-B727-4300-84E3-2FFC46EBB4B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70" name="Text Box 20">
          <a:extLst>
            <a:ext uri="{FF2B5EF4-FFF2-40B4-BE49-F238E27FC236}">
              <a16:creationId xmlns:a16="http://schemas.microsoft.com/office/drawing/2014/main" id="{65E6A30D-FC67-4A68-AABB-2EB667D4126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71" name="Text Box 21">
          <a:extLst>
            <a:ext uri="{FF2B5EF4-FFF2-40B4-BE49-F238E27FC236}">
              <a16:creationId xmlns:a16="http://schemas.microsoft.com/office/drawing/2014/main" id="{CCFC6520-2391-4CD9-A796-A47E1092042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44062"/>
    <xdr:sp macro="" textlink="">
      <xdr:nvSpPr>
        <xdr:cNvPr id="6272" name="TextBox 3">
          <a:extLst>
            <a:ext uri="{FF2B5EF4-FFF2-40B4-BE49-F238E27FC236}">
              <a16:creationId xmlns:a16="http://schemas.microsoft.com/office/drawing/2014/main" id="{261415A7-F24D-4181-BFF8-A29CF586FDDF}"/>
            </a:ext>
          </a:extLst>
        </xdr:cNvPr>
        <xdr:cNvSpPr txBox="1">
          <a:spLocks noChangeArrowheads="1"/>
        </xdr:cNvSpPr>
      </xdr:nvSpPr>
      <xdr:spPr bwMode="auto">
        <a:xfrm>
          <a:off x="2439642" y="9972261"/>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6273" name="TextBox 3">
          <a:extLst>
            <a:ext uri="{FF2B5EF4-FFF2-40B4-BE49-F238E27FC236}">
              <a16:creationId xmlns:a16="http://schemas.microsoft.com/office/drawing/2014/main" id="{F1BAD528-61B7-4440-920C-ABD508714FB6}"/>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6274" name="TextBox 3">
          <a:extLst>
            <a:ext uri="{FF2B5EF4-FFF2-40B4-BE49-F238E27FC236}">
              <a16:creationId xmlns:a16="http://schemas.microsoft.com/office/drawing/2014/main" id="{80FFA7B0-5FF7-4805-B47B-9AB6EDE8AB8C}"/>
            </a:ext>
          </a:extLst>
        </xdr:cNvPr>
        <xdr:cNvSpPr txBox="1">
          <a:spLocks noChangeArrowheads="1"/>
        </xdr:cNvSpPr>
      </xdr:nvSpPr>
      <xdr:spPr bwMode="auto">
        <a:xfrm>
          <a:off x="2439642" y="9972261"/>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01212"/>
    <xdr:sp macro="" textlink="">
      <xdr:nvSpPr>
        <xdr:cNvPr id="6275" name="TextBox 3">
          <a:extLst>
            <a:ext uri="{FF2B5EF4-FFF2-40B4-BE49-F238E27FC236}">
              <a16:creationId xmlns:a16="http://schemas.microsoft.com/office/drawing/2014/main" id="{FF5F0BD6-7FE4-4552-8DC8-2958B70F049B}"/>
            </a:ext>
          </a:extLst>
        </xdr:cNvPr>
        <xdr:cNvSpPr txBox="1">
          <a:spLocks noChangeArrowheads="1"/>
        </xdr:cNvSpPr>
      </xdr:nvSpPr>
      <xdr:spPr bwMode="auto">
        <a:xfrm>
          <a:off x="2439642" y="9972261"/>
          <a:ext cx="0" cy="901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05962"/>
    <xdr:sp macro="" textlink="">
      <xdr:nvSpPr>
        <xdr:cNvPr id="6276" name="TextBox 3">
          <a:extLst>
            <a:ext uri="{FF2B5EF4-FFF2-40B4-BE49-F238E27FC236}">
              <a16:creationId xmlns:a16="http://schemas.microsoft.com/office/drawing/2014/main" id="{F42052DB-69E1-44D9-BC33-105DBC8E88D2}"/>
            </a:ext>
          </a:extLst>
        </xdr:cNvPr>
        <xdr:cNvSpPr txBox="1">
          <a:spLocks noChangeArrowheads="1"/>
        </xdr:cNvSpPr>
      </xdr:nvSpPr>
      <xdr:spPr bwMode="auto">
        <a:xfrm>
          <a:off x="2439642" y="9972261"/>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91687"/>
    <xdr:sp macro="" textlink="">
      <xdr:nvSpPr>
        <xdr:cNvPr id="6277" name="TextBox 3">
          <a:extLst>
            <a:ext uri="{FF2B5EF4-FFF2-40B4-BE49-F238E27FC236}">
              <a16:creationId xmlns:a16="http://schemas.microsoft.com/office/drawing/2014/main" id="{788D10A9-D72D-4604-A347-0C0609676665}"/>
            </a:ext>
          </a:extLst>
        </xdr:cNvPr>
        <xdr:cNvSpPr txBox="1">
          <a:spLocks noChangeArrowheads="1"/>
        </xdr:cNvSpPr>
      </xdr:nvSpPr>
      <xdr:spPr bwMode="auto">
        <a:xfrm>
          <a:off x="2439642" y="9972261"/>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05962"/>
    <xdr:sp macro="" textlink="">
      <xdr:nvSpPr>
        <xdr:cNvPr id="6278" name="TextBox 3">
          <a:extLst>
            <a:ext uri="{FF2B5EF4-FFF2-40B4-BE49-F238E27FC236}">
              <a16:creationId xmlns:a16="http://schemas.microsoft.com/office/drawing/2014/main" id="{020D15A0-725C-42E3-9EC0-2ECC642E5641}"/>
            </a:ext>
          </a:extLst>
        </xdr:cNvPr>
        <xdr:cNvSpPr txBox="1">
          <a:spLocks noChangeArrowheads="1"/>
        </xdr:cNvSpPr>
      </xdr:nvSpPr>
      <xdr:spPr bwMode="auto">
        <a:xfrm>
          <a:off x="2439642" y="9972261"/>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6279" name="TextBox 3">
          <a:extLst>
            <a:ext uri="{FF2B5EF4-FFF2-40B4-BE49-F238E27FC236}">
              <a16:creationId xmlns:a16="http://schemas.microsoft.com/office/drawing/2014/main" id="{D131143E-206C-4D24-9CDF-DF2D034C432B}"/>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05962"/>
    <xdr:sp macro="" textlink="">
      <xdr:nvSpPr>
        <xdr:cNvPr id="6280" name="TextBox 3">
          <a:extLst>
            <a:ext uri="{FF2B5EF4-FFF2-40B4-BE49-F238E27FC236}">
              <a16:creationId xmlns:a16="http://schemas.microsoft.com/office/drawing/2014/main" id="{37D420F3-D4A4-4AE2-B48F-EE6871865EDE}"/>
            </a:ext>
          </a:extLst>
        </xdr:cNvPr>
        <xdr:cNvSpPr txBox="1">
          <a:spLocks noChangeArrowheads="1"/>
        </xdr:cNvSpPr>
      </xdr:nvSpPr>
      <xdr:spPr bwMode="auto">
        <a:xfrm>
          <a:off x="2439642" y="9972261"/>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6281" name="TextBox 3">
          <a:extLst>
            <a:ext uri="{FF2B5EF4-FFF2-40B4-BE49-F238E27FC236}">
              <a16:creationId xmlns:a16="http://schemas.microsoft.com/office/drawing/2014/main" id="{D3E45667-F266-4C6F-B05E-72F5260BCD21}"/>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63112"/>
    <xdr:sp macro="" textlink="">
      <xdr:nvSpPr>
        <xdr:cNvPr id="6282" name="TextBox 3">
          <a:extLst>
            <a:ext uri="{FF2B5EF4-FFF2-40B4-BE49-F238E27FC236}">
              <a16:creationId xmlns:a16="http://schemas.microsoft.com/office/drawing/2014/main" id="{F7D6CBC2-A7E2-41C3-8AAF-C1D156DE3A21}"/>
            </a:ext>
          </a:extLst>
        </xdr:cNvPr>
        <xdr:cNvSpPr txBox="1">
          <a:spLocks noChangeArrowheads="1"/>
        </xdr:cNvSpPr>
      </xdr:nvSpPr>
      <xdr:spPr bwMode="auto">
        <a:xfrm>
          <a:off x="2439642" y="9972261"/>
          <a:ext cx="0" cy="863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44062"/>
    <xdr:sp macro="" textlink="">
      <xdr:nvSpPr>
        <xdr:cNvPr id="6283" name="TextBox 3">
          <a:extLst>
            <a:ext uri="{FF2B5EF4-FFF2-40B4-BE49-F238E27FC236}">
              <a16:creationId xmlns:a16="http://schemas.microsoft.com/office/drawing/2014/main" id="{56A29683-3FC0-46D0-BB6F-BB4BD05A9B35}"/>
            </a:ext>
          </a:extLst>
        </xdr:cNvPr>
        <xdr:cNvSpPr txBox="1">
          <a:spLocks noChangeArrowheads="1"/>
        </xdr:cNvSpPr>
      </xdr:nvSpPr>
      <xdr:spPr bwMode="auto">
        <a:xfrm>
          <a:off x="2439642" y="9972261"/>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6284" name="TextBox 3">
          <a:extLst>
            <a:ext uri="{FF2B5EF4-FFF2-40B4-BE49-F238E27FC236}">
              <a16:creationId xmlns:a16="http://schemas.microsoft.com/office/drawing/2014/main" id="{1894A113-233D-4B98-B2AD-C3DD62E12563}"/>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6285" name="TextBox 3">
          <a:extLst>
            <a:ext uri="{FF2B5EF4-FFF2-40B4-BE49-F238E27FC236}">
              <a16:creationId xmlns:a16="http://schemas.microsoft.com/office/drawing/2014/main" id="{B9098304-E9EE-441D-873A-7DB0BB8269CB}"/>
            </a:ext>
          </a:extLst>
        </xdr:cNvPr>
        <xdr:cNvSpPr txBox="1">
          <a:spLocks noChangeArrowheads="1"/>
        </xdr:cNvSpPr>
      </xdr:nvSpPr>
      <xdr:spPr bwMode="auto">
        <a:xfrm>
          <a:off x="2439642" y="9972261"/>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6286" name="TextBox 3">
          <a:extLst>
            <a:ext uri="{FF2B5EF4-FFF2-40B4-BE49-F238E27FC236}">
              <a16:creationId xmlns:a16="http://schemas.microsoft.com/office/drawing/2014/main" id="{80A09E69-4E86-4FED-8BCF-27432B31D146}"/>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6287" name="TextBox 3">
          <a:extLst>
            <a:ext uri="{FF2B5EF4-FFF2-40B4-BE49-F238E27FC236}">
              <a16:creationId xmlns:a16="http://schemas.microsoft.com/office/drawing/2014/main" id="{05454F86-19AC-4731-864A-09D55B4801D4}"/>
            </a:ext>
          </a:extLst>
        </xdr:cNvPr>
        <xdr:cNvSpPr txBox="1">
          <a:spLocks noChangeArrowheads="1"/>
        </xdr:cNvSpPr>
      </xdr:nvSpPr>
      <xdr:spPr bwMode="auto">
        <a:xfrm>
          <a:off x="2439642" y="9972261"/>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6288" name="TextBox 3">
          <a:extLst>
            <a:ext uri="{FF2B5EF4-FFF2-40B4-BE49-F238E27FC236}">
              <a16:creationId xmlns:a16="http://schemas.microsoft.com/office/drawing/2014/main" id="{099FE4A4-92C4-4EFD-B0B0-3C045E9A6D64}"/>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10737"/>
    <xdr:sp macro="" textlink="">
      <xdr:nvSpPr>
        <xdr:cNvPr id="6289" name="TextBox 3">
          <a:extLst>
            <a:ext uri="{FF2B5EF4-FFF2-40B4-BE49-F238E27FC236}">
              <a16:creationId xmlns:a16="http://schemas.microsoft.com/office/drawing/2014/main" id="{C8920447-5D54-44DE-A9E4-87C5530AAC66}"/>
            </a:ext>
          </a:extLst>
        </xdr:cNvPr>
        <xdr:cNvSpPr txBox="1">
          <a:spLocks noChangeArrowheads="1"/>
        </xdr:cNvSpPr>
      </xdr:nvSpPr>
      <xdr:spPr bwMode="auto">
        <a:xfrm>
          <a:off x="2439642" y="9972261"/>
          <a:ext cx="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91687"/>
    <xdr:sp macro="" textlink="">
      <xdr:nvSpPr>
        <xdr:cNvPr id="6290" name="TextBox 3">
          <a:extLst>
            <a:ext uri="{FF2B5EF4-FFF2-40B4-BE49-F238E27FC236}">
              <a16:creationId xmlns:a16="http://schemas.microsoft.com/office/drawing/2014/main" id="{F1AD443E-8695-47E6-94E1-D50920D99F77}"/>
            </a:ext>
          </a:extLst>
        </xdr:cNvPr>
        <xdr:cNvSpPr txBox="1">
          <a:spLocks noChangeArrowheads="1"/>
        </xdr:cNvSpPr>
      </xdr:nvSpPr>
      <xdr:spPr bwMode="auto">
        <a:xfrm>
          <a:off x="2439642" y="9972261"/>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82162"/>
    <xdr:sp macro="" textlink="">
      <xdr:nvSpPr>
        <xdr:cNvPr id="6291" name="TextBox 3">
          <a:extLst>
            <a:ext uri="{FF2B5EF4-FFF2-40B4-BE49-F238E27FC236}">
              <a16:creationId xmlns:a16="http://schemas.microsoft.com/office/drawing/2014/main" id="{FF994530-E323-461F-939B-658533D194E0}"/>
            </a:ext>
          </a:extLst>
        </xdr:cNvPr>
        <xdr:cNvSpPr txBox="1">
          <a:spLocks noChangeArrowheads="1"/>
        </xdr:cNvSpPr>
      </xdr:nvSpPr>
      <xdr:spPr bwMode="auto">
        <a:xfrm>
          <a:off x="2439642" y="9972261"/>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91687"/>
    <xdr:sp macro="" textlink="">
      <xdr:nvSpPr>
        <xdr:cNvPr id="6292" name="TextBox 3">
          <a:extLst>
            <a:ext uri="{FF2B5EF4-FFF2-40B4-BE49-F238E27FC236}">
              <a16:creationId xmlns:a16="http://schemas.microsoft.com/office/drawing/2014/main" id="{0819EE69-106A-4720-A510-78C21718700C}"/>
            </a:ext>
          </a:extLst>
        </xdr:cNvPr>
        <xdr:cNvSpPr txBox="1">
          <a:spLocks noChangeArrowheads="1"/>
        </xdr:cNvSpPr>
      </xdr:nvSpPr>
      <xdr:spPr bwMode="auto">
        <a:xfrm>
          <a:off x="2439642" y="9972261"/>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82162"/>
    <xdr:sp macro="" textlink="">
      <xdr:nvSpPr>
        <xdr:cNvPr id="6293" name="TextBox 3">
          <a:extLst>
            <a:ext uri="{FF2B5EF4-FFF2-40B4-BE49-F238E27FC236}">
              <a16:creationId xmlns:a16="http://schemas.microsoft.com/office/drawing/2014/main" id="{9A5B0D11-3A0F-4027-BA2A-302DD40A8917}"/>
            </a:ext>
          </a:extLst>
        </xdr:cNvPr>
        <xdr:cNvSpPr txBox="1">
          <a:spLocks noChangeArrowheads="1"/>
        </xdr:cNvSpPr>
      </xdr:nvSpPr>
      <xdr:spPr bwMode="auto">
        <a:xfrm>
          <a:off x="2439642" y="9972261"/>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94" name="Text Box 22">
          <a:extLst>
            <a:ext uri="{FF2B5EF4-FFF2-40B4-BE49-F238E27FC236}">
              <a16:creationId xmlns:a16="http://schemas.microsoft.com/office/drawing/2014/main" id="{D5188525-FD0B-4CA9-9F63-B2123871FE3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95" name="Text Box 23">
          <a:extLst>
            <a:ext uri="{FF2B5EF4-FFF2-40B4-BE49-F238E27FC236}">
              <a16:creationId xmlns:a16="http://schemas.microsoft.com/office/drawing/2014/main" id="{B0187F04-E152-4907-893F-1564FD19D82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96" name="Text Box 24">
          <a:extLst>
            <a:ext uri="{FF2B5EF4-FFF2-40B4-BE49-F238E27FC236}">
              <a16:creationId xmlns:a16="http://schemas.microsoft.com/office/drawing/2014/main" id="{69143787-937F-4298-A442-9DAE13857D4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97" name="Text Box 25">
          <a:extLst>
            <a:ext uri="{FF2B5EF4-FFF2-40B4-BE49-F238E27FC236}">
              <a16:creationId xmlns:a16="http://schemas.microsoft.com/office/drawing/2014/main" id="{9777CE09-97FE-4527-A34C-215A129DAF9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98" name="Text Box 26">
          <a:extLst>
            <a:ext uri="{FF2B5EF4-FFF2-40B4-BE49-F238E27FC236}">
              <a16:creationId xmlns:a16="http://schemas.microsoft.com/office/drawing/2014/main" id="{22DB0C87-5E0C-4E48-A7F6-A7A37A7F86D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299" name="Text Box 27">
          <a:extLst>
            <a:ext uri="{FF2B5EF4-FFF2-40B4-BE49-F238E27FC236}">
              <a16:creationId xmlns:a16="http://schemas.microsoft.com/office/drawing/2014/main" id="{D572A7C9-E618-4F90-9AB5-23783AEAA7E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00" name="Text Box 28">
          <a:extLst>
            <a:ext uri="{FF2B5EF4-FFF2-40B4-BE49-F238E27FC236}">
              <a16:creationId xmlns:a16="http://schemas.microsoft.com/office/drawing/2014/main" id="{03A3C384-C2AD-4B1A-9AC7-4C2A03EDC87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01" name="Text Box 29">
          <a:extLst>
            <a:ext uri="{FF2B5EF4-FFF2-40B4-BE49-F238E27FC236}">
              <a16:creationId xmlns:a16="http://schemas.microsoft.com/office/drawing/2014/main" id="{5FB8E1FC-78D6-44F7-8FB0-F5EAEF05B5E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02" name="Text Box 14">
          <a:extLst>
            <a:ext uri="{FF2B5EF4-FFF2-40B4-BE49-F238E27FC236}">
              <a16:creationId xmlns:a16="http://schemas.microsoft.com/office/drawing/2014/main" id="{2CCE265A-05D9-47E8-9B20-E81D95705E7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03" name="Text Box 15">
          <a:extLst>
            <a:ext uri="{FF2B5EF4-FFF2-40B4-BE49-F238E27FC236}">
              <a16:creationId xmlns:a16="http://schemas.microsoft.com/office/drawing/2014/main" id="{77590CE3-40B2-4702-B588-D8078B60970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04" name="Text Box 16">
          <a:extLst>
            <a:ext uri="{FF2B5EF4-FFF2-40B4-BE49-F238E27FC236}">
              <a16:creationId xmlns:a16="http://schemas.microsoft.com/office/drawing/2014/main" id="{51EE011E-2B7B-40A0-82E2-0FDD6161131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05" name="Text Box 17">
          <a:extLst>
            <a:ext uri="{FF2B5EF4-FFF2-40B4-BE49-F238E27FC236}">
              <a16:creationId xmlns:a16="http://schemas.microsoft.com/office/drawing/2014/main" id="{7098568F-8BB9-46C9-9455-0452EEE8952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06" name="Text Box 18">
          <a:extLst>
            <a:ext uri="{FF2B5EF4-FFF2-40B4-BE49-F238E27FC236}">
              <a16:creationId xmlns:a16="http://schemas.microsoft.com/office/drawing/2014/main" id="{9BABF548-C2E2-4DA3-8AFC-007A695C896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07" name="Text Box 19">
          <a:extLst>
            <a:ext uri="{FF2B5EF4-FFF2-40B4-BE49-F238E27FC236}">
              <a16:creationId xmlns:a16="http://schemas.microsoft.com/office/drawing/2014/main" id="{E8A150F9-4F3B-459A-82B9-5C66AA5991E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08" name="Text Box 20">
          <a:extLst>
            <a:ext uri="{FF2B5EF4-FFF2-40B4-BE49-F238E27FC236}">
              <a16:creationId xmlns:a16="http://schemas.microsoft.com/office/drawing/2014/main" id="{6C2D4177-BA6E-4488-8988-2D60F581ACF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09" name="Text Box 21">
          <a:extLst>
            <a:ext uri="{FF2B5EF4-FFF2-40B4-BE49-F238E27FC236}">
              <a16:creationId xmlns:a16="http://schemas.microsoft.com/office/drawing/2014/main" id="{10AFFA63-1464-46CD-BE9C-F4C69ED38AA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10" name="Text Box 14">
          <a:extLst>
            <a:ext uri="{FF2B5EF4-FFF2-40B4-BE49-F238E27FC236}">
              <a16:creationId xmlns:a16="http://schemas.microsoft.com/office/drawing/2014/main" id="{63A7CE06-350E-4C34-B766-89438ACB1E9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11" name="Text Box 15">
          <a:extLst>
            <a:ext uri="{FF2B5EF4-FFF2-40B4-BE49-F238E27FC236}">
              <a16:creationId xmlns:a16="http://schemas.microsoft.com/office/drawing/2014/main" id="{CB7F65D5-43CA-424C-9C91-CA209642F0B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12" name="Text Box 16">
          <a:extLst>
            <a:ext uri="{FF2B5EF4-FFF2-40B4-BE49-F238E27FC236}">
              <a16:creationId xmlns:a16="http://schemas.microsoft.com/office/drawing/2014/main" id="{F6B0C08F-46D6-47E3-8FC2-8CCB038547B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13" name="Text Box 17">
          <a:extLst>
            <a:ext uri="{FF2B5EF4-FFF2-40B4-BE49-F238E27FC236}">
              <a16:creationId xmlns:a16="http://schemas.microsoft.com/office/drawing/2014/main" id="{850D3787-A048-4A59-B405-466B85D4724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14" name="Text Box 18">
          <a:extLst>
            <a:ext uri="{FF2B5EF4-FFF2-40B4-BE49-F238E27FC236}">
              <a16:creationId xmlns:a16="http://schemas.microsoft.com/office/drawing/2014/main" id="{F5138344-27BD-4B19-9007-B3918AB99AD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15" name="Text Box 19">
          <a:extLst>
            <a:ext uri="{FF2B5EF4-FFF2-40B4-BE49-F238E27FC236}">
              <a16:creationId xmlns:a16="http://schemas.microsoft.com/office/drawing/2014/main" id="{00CCA28A-057E-48D1-B61D-CF4F9321305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16" name="Text Box 20">
          <a:extLst>
            <a:ext uri="{FF2B5EF4-FFF2-40B4-BE49-F238E27FC236}">
              <a16:creationId xmlns:a16="http://schemas.microsoft.com/office/drawing/2014/main" id="{2A094853-2558-4D18-B1CC-28D1C76196E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17" name="Text Box 21">
          <a:extLst>
            <a:ext uri="{FF2B5EF4-FFF2-40B4-BE49-F238E27FC236}">
              <a16:creationId xmlns:a16="http://schemas.microsoft.com/office/drawing/2014/main" id="{0F04A41B-FC45-4280-9EF2-80D0D19FB91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18" name="Text Box 22">
          <a:extLst>
            <a:ext uri="{FF2B5EF4-FFF2-40B4-BE49-F238E27FC236}">
              <a16:creationId xmlns:a16="http://schemas.microsoft.com/office/drawing/2014/main" id="{072F44A4-6D38-4DB1-A306-D4201DB4043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19" name="Text Box 23">
          <a:extLst>
            <a:ext uri="{FF2B5EF4-FFF2-40B4-BE49-F238E27FC236}">
              <a16:creationId xmlns:a16="http://schemas.microsoft.com/office/drawing/2014/main" id="{825DE8FE-A01C-4FD9-858C-A4785E39009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20" name="Text Box 24">
          <a:extLst>
            <a:ext uri="{FF2B5EF4-FFF2-40B4-BE49-F238E27FC236}">
              <a16:creationId xmlns:a16="http://schemas.microsoft.com/office/drawing/2014/main" id="{AC8A7EC8-1A07-4DF0-9DC8-8405A61F48C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21" name="Text Box 25">
          <a:extLst>
            <a:ext uri="{FF2B5EF4-FFF2-40B4-BE49-F238E27FC236}">
              <a16:creationId xmlns:a16="http://schemas.microsoft.com/office/drawing/2014/main" id="{020FA28A-5E26-4703-BE29-D6613A5486D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22" name="Text Box 26">
          <a:extLst>
            <a:ext uri="{FF2B5EF4-FFF2-40B4-BE49-F238E27FC236}">
              <a16:creationId xmlns:a16="http://schemas.microsoft.com/office/drawing/2014/main" id="{74D8898B-F25A-4BF5-839E-AF2CC14D6CF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23" name="Text Box 27">
          <a:extLst>
            <a:ext uri="{FF2B5EF4-FFF2-40B4-BE49-F238E27FC236}">
              <a16:creationId xmlns:a16="http://schemas.microsoft.com/office/drawing/2014/main" id="{BB21E466-EBB6-4EE0-A198-7C3A1DF4A85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24" name="Text Box 28">
          <a:extLst>
            <a:ext uri="{FF2B5EF4-FFF2-40B4-BE49-F238E27FC236}">
              <a16:creationId xmlns:a16="http://schemas.microsoft.com/office/drawing/2014/main" id="{CBCE576A-BFC0-4B58-90C0-76FAC7EAE99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25" name="Text Box 29">
          <a:extLst>
            <a:ext uri="{FF2B5EF4-FFF2-40B4-BE49-F238E27FC236}">
              <a16:creationId xmlns:a16="http://schemas.microsoft.com/office/drawing/2014/main" id="{7A29A2DD-D5DE-4B8F-9D87-D9A6BB88E0F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26" name="Text Box 14">
          <a:extLst>
            <a:ext uri="{FF2B5EF4-FFF2-40B4-BE49-F238E27FC236}">
              <a16:creationId xmlns:a16="http://schemas.microsoft.com/office/drawing/2014/main" id="{150F8D10-9200-47C6-82D9-BD328C4A50C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27" name="Text Box 15">
          <a:extLst>
            <a:ext uri="{FF2B5EF4-FFF2-40B4-BE49-F238E27FC236}">
              <a16:creationId xmlns:a16="http://schemas.microsoft.com/office/drawing/2014/main" id="{DE6FDE77-E6E4-49CB-9744-BC8919B7474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28" name="Text Box 16">
          <a:extLst>
            <a:ext uri="{FF2B5EF4-FFF2-40B4-BE49-F238E27FC236}">
              <a16:creationId xmlns:a16="http://schemas.microsoft.com/office/drawing/2014/main" id="{C6C2891E-385D-45A4-AD4C-B3EA1C6BA34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29" name="Text Box 17">
          <a:extLst>
            <a:ext uri="{FF2B5EF4-FFF2-40B4-BE49-F238E27FC236}">
              <a16:creationId xmlns:a16="http://schemas.microsoft.com/office/drawing/2014/main" id="{697C74C6-1264-4FEE-9327-EF64852955E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30" name="Text Box 18">
          <a:extLst>
            <a:ext uri="{FF2B5EF4-FFF2-40B4-BE49-F238E27FC236}">
              <a16:creationId xmlns:a16="http://schemas.microsoft.com/office/drawing/2014/main" id="{92D7B7A4-4BB7-475C-8979-6C5278F1319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31" name="Text Box 19">
          <a:extLst>
            <a:ext uri="{FF2B5EF4-FFF2-40B4-BE49-F238E27FC236}">
              <a16:creationId xmlns:a16="http://schemas.microsoft.com/office/drawing/2014/main" id="{43F9EDB7-7C75-4427-8E7D-8DC2363A367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32" name="Text Box 20">
          <a:extLst>
            <a:ext uri="{FF2B5EF4-FFF2-40B4-BE49-F238E27FC236}">
              <a16:creationId xmlns:a16="http://schemas.microsoft.com/office/drawing/2014/main" id="{E90A40DC-7A67-46FE-86E5-3CD4464A673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33" name="Text Box 21">
          <a:extLst>
            <a:ext uri="{FF2B5EF4-FFF2-40B4-BE49-F238E27FC236}">
              <a16:creationId xmlns:a16="http://schemas.microsoft.com/office/drawing/2014/main" id="{EA763B06-85EF-4628-98EB-DC7D675B142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34" name="Text Box 14">
          <a:extLst>
            <a:ext uri="{FF2B5EF4-FFF2-40B4-BE49-F238E27FC236}">
              <a16:creationId xmlns:a16="http://schemas.microsoft.com/office/drawing/2014/main" id="{2094FB6C-28AF-4980-BABA-E1DF972FF28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35" name="Text Box 15">
          <a:extLst>
            <a:ext uri="{FF2B5EF4-FFF2-40B4-BE49-F238E27FC236}">
              <a16:creationId xmlns:a16="http://schemas.microsoft.com/office/drawing/2014/main" id="{F3E57E89-7E19-4D83-A222-89E575CD45D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36" name="Text Box 16">
          <a:extLst>
            <a:ext uri="{FF2B5EF4-FFF2-40B4-BE49-F238E27FC236}">
              <a16:creationId xmlns:a16="http://schemas.microsoft.com/office/drawing/2014/main" id="{6BB0369C-CE0A-43FA-BCF3-962AF61C569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37" name="Text Box 17">
          <a:extLst>
            <a:ext uri="{FF2B5EF4-FFF2-40B4-BE49-F238E27FC236}">
              <a16:creationId xmlns:a16="http://schemas.microsoft.com/office/drawing/2014/main" id="{B469D542-8CEF-4249-B2F4-9FADC1980D3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38" name="Text Box 18">
          <a:extLst>
            <a:ext uri="{FF2B5EF4-FFF2-40B4-BE49-F238E27FC236}">
              <a16:creationId xmlns:a16="http://schemas.microsoft.com/office/drawing/2014/main" id="{E461DBA9-13AE-413F-B6A4-C46B447B31B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39" name="Text Box 19">
          <a:extLst>
            <a:ext uri="{FF2B5EF4-FFF2-40B4-BE49-F238E27FC236}">
              <a16:creationId xmlns:a16="http://schemas.microsoft.com/office/drawing/2014/main" id="{AD91E2C0-C53F-4675-975C-8D3989A9370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40" name="Text Box 20">
          <a:extLst>
            <a:ext uri="{FF2B5EF4-FFF2-40B4-BE49-F238E27FC236}">
              <a16:creationId xmlns:a16="http://schemas.microsoft.com/office/drawing/2014/main" id="{F5B2A3D3-7C78-4F2B-A5A3-21FCD7AD6B2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41" name="Text Box 21">
          <a:extLst>
            <a:ext uri="{FF2B5EF4-FFF2-40B4-BE49-F238E27FC236}">
              <a16:creationId xmlns:a16="http://schemas.microsoft.com/office/drawing/2014/main" id="{26B039E7-905E-4559-8C02-004E131E39E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42" name="Text Box 22">
          <a:extLst>
            <a:ext uri="{FF2B5EF4-FFF2-40B4-BE49-F238E27FC236}">
              <a16:creationId xmlns:a16="http://schemas.microsoft.com/office/drawing/2014/main" id="{00C232B7-6A76-4258-9FC7-FA0424E5BCF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43" name="Text Box 23">
          <a:extLst>
            <a:ext uri="{FF2B5EF4-FFF2-40B4-BE49-F238E27FC236}">
              <a16:creationId xmlns:a16="http://schemas.microsoft.com/office/drawing/2014/main" id="{9C84FE98-BF36-46FC-B9C7-62578068B4E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44" name="Text Box 24">
          <a:extLst>
            <a:ext uri="{FF2B5EF4-FFF2-40B4-BE49-F238E27FC236}">
              <a16:creationId xmlns:a16="http://schemas.microsoft.com/office/drawing/2014/main" id="{C44F4CB0-D2C3-4351-A069-B94CA8E7283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45" name="Text Box 25">
          <a:extLst>
            <a:ext uri="{FF2B5EF4-FFF2-40B4-BE49-F238E27FC236}">
              <a16:creationId xmlns:a16="http://schemas.microsoft.com/office/drawing/2014/main" id="{0509FAAC-52A7-4DEB-821D-0AD5BE1F00C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46" name="Text Box 26">
          <a:extLst>
            <a:ext uri="{FF2B5EF4-FFF2-40B4-BE49-F238E27FC236}">
              <a16:creationId xmlns:a16="http://schemas.microsoft.com/office/drawing/2014/main" id="{1B71B683-2E6B-41F4-84FE-2FF22A9256D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47" name="Text Box 27">
          <a:extLst>
            <a:ext uri="{FF2B5EF4-FFF2-40B4-BE49-F238E27FC236}">
              <a16:creationId xmlns:a16="http://schemas.microsoft.com/office/drawing/2014/main" id="{FAF78FD3-376E-4B3C-9854-DF9CF1F2D6F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48" name="Text Box 28">
          <a:extLst>
            <a:ext uri="{FF2B5EF4-FFF2-40B4-BE49-F238E27FC236}">
              <a16:creationId xmlns:a16="http://schemas.microsoft.com/office/drawing/2014/main" id="{B0C2E2AF-742C-4837-8BF1-615A7F6102D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49" name="Text Box 29">
          <a:extLst>
            <a:ext uri="{FF2B5EF4-FFF2-40B4-BE49-F238E27FC236}">
              <a16:creationId xmlns:a16="http://schemas.microsoft.com/office/drawing/2014/main" id="{7DF8CFE3-1B80-4C2E-A5C3-E3D1A2CD5B1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50" name="Text Box 14">
          <a:extLst>
            <a:ext uri="{FF2B5EF4-FFF2-40B4-BE49-F238E27FC236}">
              <a16:creationId xmlns:a16="http://schemas.microsoft.com/office/drawing/2014/main" id="{999EBD20-84FD-41B0-AE23-7A0A965B060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51" name="Text Box 15">
          <a:extLst>
            <a:ext uri="{FF2B5EF4-FFF2-40B4-BE49-F238E27FC236}">
              <a16:creationId xmlns:a16="http://schemas.microsoft.com/office/drawing/2014/main" id="{DDA01A2C-4592-42B9-80EC-5BB027828CA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52" name="Text Box 16">
          <a:extLst>
            <a:ext uri="{FF2B5EF4-FFF2-40B4-BE49-F238E27FC236}">
              <a16:creationId xmlns:a16="http://schemas.microsoft.com/office/drawing/2014/main" id="{681FA5E8-63ED-4CD0-A3E1-7857D777445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53" name="Text Box 17">
          <a:extLst>
            <a:ext uri="{FF2B5EF4-FFF2-40B4-BE49-F238E27FC236}">
              <a16:creationId xmlns:a16="http://schemas.microsoft.com/office/drawing/2014/main" id="{82667F22-3AF3-46EF-8369-C3CC00A0986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54" name="Text Box 18">
          <a:extLst>
            <a:ext uri="{FF2B5EF4-FFF2-40B4-BE49-F238E27FC236}">
              <a16:creationId xmlns:a16="http://schemas.microsoft.com/office/drawing/2014/main" id="{90A334B4-5852-4B24-88F6-6945C29286C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55" name="Text Box 19">
          <a:extLst>
            <a:ext uri="{FF2B5EF4-FFF2-40B4-BE49-F238E27FC236}">
              <a16:creationId xmlns:a16="http://schemas.microsoft.com/office/drawing/2014/main" id="{F3476D34-61D1-45A1-B2BD-DF2CA08C9E4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56" name="Text Box 20">
          <a:extLst>
            <a:ext uri="{FF2B5EF4-FFF2-40B4-BE49-F238E27FC236}">
              <a16:creationId xmlns:a16="http://schemas.microsoft.com/office/drawing/2014/main" id="{01153A95-433E-4645-914F-A86B85223CF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57" name="Text Box 21">
          <a:extLst>
            <a:ext uri="{FF2B5EF4-FFF2-40B4-BE49-F238E27FC236}">
              <a16:creationId xmlns:a16="http://schemas.microsoft.com/office/drawing/2014/main" id="{2E8BA87F-247F-4419-9E76-9074F31278E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58" name="Text Box 14">
          <a:extLst>
            <a:ext uri="{FF2B5EF4-FFF2-40B4-BE49-F238E27FC236}">
              <a16:creationId xmlns:a16="http://schemas.microsoft.com/office/drawing/2014/main" id="{19237180-F8C3-4E44-A6CA-1C3C4EF6E9F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59" name="Text Box 15">
          <a:extLst>
            <a:ext uri="{FF2B5EF4-FFF2-40B4-BE49-F238E27FC236}">
              <a16:creationId xmlns:a16="http://schemas.microsoft.com/office/drawing/2014/main" id="{4882076C-D462-4521-8375-9B2D82E4C6D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60" name="Text Box 16">
          <a:extLst>
            <a:ext uri="{FF2B5EF4-FFF2-40B4-BE49-F238E27FC236}">
              <a16:creationId xmlns:a16="http://schemas.microsoft.com/office/drawing/2014/main" id="{C585B1CB-BB24-4882-B5CA-C8BBCA2BC18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61" name="Text Box 17">
          <a:extLst>
            <a:ext uri="{FF2B5EF4-FFF2-40B4-BE49-F238E27FC236}">
              <a16:creationId xmlns:a16="http://schemas.microsoft.com/office/drawing/2014/main" id="{9937AB50-415C-466B-934E-2C707AB2FB2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62" name="Text Box 18">
          <a:extLst>
            <a:ext uri="{FF2B5EF4-FFF2-40B4-BE49-F238E27FC236}">
              <a16:creationId xmlns:a16="http://schemas.microsoft.com/office/drawing/2014/main" id="{00001876-9C86-4266-86AE-FE56B5FC371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63" name="Text Box 19">
          <a:extLst>
            <a:ext uri="{FF2B5EF4-FFF2-40B4-BE49-F238E27FC236}">
              <a16:creationId xmlns:a16="http://schemas.microsoft.com/office/drawing/2014/main" id="{CC880018-22BB-4498-A141-F79B90506DA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64" name="Text Box 20">
          <a:extLst>
            <a:ext uri="{FF2B5EF4-FFF2-40B4-BE49-F238E27FC236}">
              <a16:creationId xmlns:a16="http://schemas.microsoft.com/office/drawing/2014/main" id="{5C48A360-C77F-4303-A5B9-C4E0AE0CA3F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65" name="Text Box 21">
          <a:extLst>
            <a:ext uri="{FF2B5EF4-FFF2-40B4-BE49-F238E27FC236}">
              <a16:creationId xmlns:a16="http://schemas.microsoft.com/office/drawing/2014/main" id="{385832D1-3876-4B73-91CC-F7F05966552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66" name="Text Box 22">
          <a:extLst>
            <a:ext uri="{FF2B5EF4-FFF2-40B4-BE49-F238E27FC236}">
              <a16:creationId xmlns:a16="http://schemas.microsoft.com/office/drawing/2014/main" id="{A5126CBB-1BDE-498C-A03E-165F4E1DA4C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67" name="Text Box 23">
          <a:extLst>
            <a:ext uri="{FF2B5EF4-FFF2-40B4-BE49-F238E27FC236}">
              <a16:creationId xmlns:a16="http://schemas.microsoft.com/office/drawing/2014/main" id="{DF06BDD4-ED33-4D37-B6DB-B619BFD0DCC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68" name="Text Box 24">
          <a:extLst>
            <a:ext uri="{FF2B5EF4-FFF2-40B4-BE49-F238E27FC236}">
              <a16:creationId xmlns:a16="http://schemas.microsoft.com/office/drawing/2014/main" id="{6C7828AE-B9B9-46E7-AE51-C1EF1160EBD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69" name="Text Box 25">
          <a:extLst>
            <a:ext uri="{FF2B5EF4-FFF2-40B4-BE49-F238E27FC236}">
              <a16:creationId xmlns:a16="http://schemas.microsoft.com/office/drawing/2014/main" id="{751E66AC-215D-464F-B3AD-BB378467F63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70" name="Text Box 26">
          <a:extLst>
            <a:ext uri="{FF2B5EF4-FFF2-40B4-BE49-F238E27FC236}">
              <a16:creationId xmlns:a16="http://schemas.microsoft.com/office/drawing/2014/main" id="{060AA29A-3849-427A-AA81-5CBCFB8187A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71" name="Text Box 27">
          <a:extLst>
            <a:ext uri="{FF2B5EF4-FFF2-40B4-BE49-F238E27FC236}">
              <a16:creationId xmlns:a16="http://schemas.microsoft.com/office/drawing/2014/main" id="{276294B7-44A6-40AD-87C4-FBE2DDE7887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72" name="Text Box 28">
          <a:extLst>
            <a:ext uri="{FF2B5EF4-FFF2-40B4-BE49-F238E27FC236}">
              <a16:creationId xmlns:a16="http://schemas.microsoft.com/office/drawing/2014/main" id="{57F1164E-ED79-4E07-B33A-BAB31B32C6D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73" name="Text Box 29">
          <a:extLst>
            <a:ext uri="{FF2B5EF4-FFF2-40B4-BE49-F238E27FC236}">
              <a16:creationId xmlns:a16="http://schemas.microsoft.com/office/drawing/2014/main" id="{F4F630F1-7E00-4729-9CD0-220379B09B8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74" name="Text Box 14">
          <a:extLst>
            <a:ext uri="{FF2B5EF4-FFF2-40B4-BE49-F238E27FC236}">
              <a16:creationId xmlns:a16="http://schemas.microsoft.com/office/drawing/2014/main" id="{3840A19F-AC24-45E5-8097-42A2F45C7E8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75" name="Text Box 15">
          <a:extLst>
            <a:ext uri="{FF2B5EF4-FFF2-40B4-BE49-F238E27FC236}">
              <a16:creationId xmlns:a16="http://schemas.microsoft.com/office/drawing/2014/main" id="{CE158A3E-ECBF-428D-AD9D-BDCF1A775D0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76" name="Text Box 16">
          <a:extLst>
            <a:ext uri="{FF2B5EF4-FFF2-40B4-BE49-F238E27FC236}">
              <a16:creationId xmlns:a16="http://schemas.microsoft.com/office/drawing/2014/main" id="{EC3216FA-28F5-42D4-BB0A-AD70E21BE01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77" name="Text Box 17">
          <a:extLst>
            <a:ext uri="{FF2B5EF4-FFF2-40B4-BE49-F238E27FC236}">
              <a16:creationId xmlns:a16="http://schemas.microsoft.com/office/drawing/2014/main" id="{D4054625-A4DD-4F9A-B8C9-246FB6A733D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78" name="Text Box 18">
          <a:extLst>
            <a:ext uri="{FF2B5EF4-FFF2-40B4-BE49-F238E27FC236}">
              <a16:creationId xmlns:a16="http://schemas.microsoft.com/office/drawing/2014/main" id="{B7F729C3-2320-4C0C-A0F2-7162D8DF074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79" name="Text Box 19">
          <a:extLst>
            <a:ext uri="{FF2B5EF4-FFF2-40B4-BE49-F238E27FC236}">
              <a16:creationId xmlns:a16="http://schemas.microsoft.com/office/drawing/2014/main" id="{0A37DF8B-CBD3-4901-9764-6E216B5970C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80" name="Text Box 20">
          <a:extLst>
            <a:ext uri="{FF2B5EF4-FFF2-40B4-BE49-F238E27FC236}">
              <a16:creationId xmlns:a16="http://schemas.microsoft.com/office/drawing/2014/main" id="{4B6E39C0-291F-4CD3-9E07-03BD0307541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81" name="Text Box 21">
          <a:extLst>
            <a:ext uri="{FF2B5EF4-FFF2-40B4-BE49-F238E27FC236}">
              <a16:creationId xmlns:a16="http://schemas.microsoft.com/office/drawing/2014/main" id="{ABB39FB7-37B5-4B09-8DEA-7A95BC1B032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82" name="Text Box 14">
          <a:extLst>
            <a:ext uri="{FF2B5EF4-FFF2-40B4-BE49-F238E27FC236}">
              <a16:creationId xmlns:a16="http://schemas.microsoft.com/office/drawing/2014/main" id="{1D5E5E31-3CF2-4516-A872-35693384AFA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83" name="Text Box 15">
          <a:extLst>
            <a:ext uri="{FF2B5EF4-FFF2-40B4-BE49-F238E27FC236}">
              <a16:creationId xmlns:a16="http://schemas.microsoft.com/office/drawing/2014/main" id="{EA1DBC37-8C91-4476-BA84-945AA5C64BD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84" name="Text Box 16">
          <a:extLst>
            <a:ext uri="{FF2B5EF4-FFF2-40B4-BE49-F238E27FC236}">
              <a16:creationId xmlns:a16="http://schemas.microsoft.com/office/drawing/2014/main" id="{17362F7E-3543-4476-9724-C4CC5C6167A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85" name="Text Box 17">
          <a:extLst>
            <a:ext uri="{FF2B5EF4-FFF2-40B4-BE49-F238E27FC236}">
              <a16:creationId xmlns:a16="http://schemas.microsoft.com/office/drawing/2014/main" id="{80309E4A-AE87-468D-B643-0020EB3206E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86" name="Text Box 18">
          <a:extLst>
            <a:ext uri="{FF2B5EF4-FFF2-40B4-BE49-F238E27FC236}">
              <a16:creationId xmlns:a16="http://schemas.microsoft.com/office/drawing/2014/main" id="{2ED6FB21-12EF-4619-BD2A-FD42DA64B4F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87" name="Text Box 19">
          <a:extLst>
            <a:ext uri="{FF2B5EF4-FFF2-40B4-BE49-F238E27FC236}">
              <a16:creationId xmlns:a16="http://schemas.microsoft.com/office/drawing/2014/main" id="{4E5221EB-9CAE-4E97-A2F7-AC49BDE5B3C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88" name="Text Box 20">
          <a:extLst>
            <a:ext uri="{FF2B5EF4-FFF2-40B4-BE49-F238E27FC236}">
              <a16:creationId xmlns:a16="http://schemas.microsoft.com/office/drawing/2014/main" id="{32F20C95-199C-4654-9DD9-313CC6E0FE2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89" name="Text Box 21">
          <a:extLst>
            <a:ext uri="{FF2B5EF4-FFF2-40B4-BE49-F238E27FC236}">
              <a16:creationId xmlns:a16="http://schemas.microsoft.com/office/drawing/2014/main" id="{6A6A54A8-2319-4203-9043-78E3ADB8CAA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90" name="Text Box 22">
          <a:extLst>
            <a:ext uri="{FF2B5EF4-FFF2-40B4-BE49-F238E27FC236}">
              <a16:creationId xmlns:a16="http://schemas.microsoft.com/office/drawing/2014/main" id="{EF5CE65F-DBBD-48E6-BB04-24B1FDEC5FD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91" name="Text Box 23">
          <a:extLst>
            <a:ext uri="{FF2B5EF4-FFF2-40B4-BE49-F238E27FC236}">
              <a16:creationId xmlns:a16="http://schemas.microsoft.com/office/drawing/2014/main" id="{B066C38C-A253-49D8-BB35-8619B527FFF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92" name="Text Box 24">
          <a:extLst>
            <a:ext uri="{FF2B5EF4-FFF2-40B4-BE49-F238E27FC236}">
              <a16:creationId xmlns:a16="http://schemas.microsoft.com/office/drawing/2014/main" id="{F4237DBA-5413-4D18-A2B0-47626BCE72B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93" name="Text Box 25">
          <a:extLst>
            <a:ext uri="{FF2B5EF4-FFF2-40B4-BE49-F238E27FC236}">
              <a16:creationId xmlns:a16="http://schemas.microsoft.com/office/drawing/2014/main" id="{E71CF165-7D69-481E-8F2B-CE0463A8CBB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94" name="Text Box 26">
          <a:extLst>
            <a:ext uri="{FF2B5EF4-FFF2-40B4-BE49-F238E27FC236}">
              <a16:creationId xmlns:a16="http://schemas.microsoft.com/office/drawing/2014/main" id="{FEBA0159-380A-4F05-A084-BB941AED89A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95" name="Text Box 27">
          <a:extLst>
            <a:ext uri="{FF2B5EF4-FFF2-40B4-BE49-F238E27FC236}">
              <a16:creationId xmlns:a16="http://schemas.microsoft.com/office/drawing/2014/main" id="{DF719071-7A7B-4AF3-AF02-838D73C3C02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96" name="Text Box 28">
          <a:extLst>
            <a:ext uri="{FF2B5EF4-FFF2-40B4-BE49-F238E27FC236}">
              <a16:creationId xmlns:a16="http://schemas.microsoft.com/office/drawing/2014/main" id="{B9E74937-90F2-421B-A0B8-008D58A6D01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97" name="Text Box 29">
          <a:extLst>
            <a:ext uri="{FF2B5EF4-FFF2-40B4-BE49-F238E27FC236}">
              <a16:creationId xmlns:a16="http://schemas.microsoft.com/office/drawing/2014/main" id="{C4A512E6-46CD-401E-AD6B-2F755FC378F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98" name="Text Box 14">
          <a:extLst>
            <a:ext uri="{FF2B5EF4-FFF2-40B4-BE49-F238E27FC236}">
              <a16:creationId xmlns:a16="http://schemas.microsoft.com/office/drawing/2014/main" id="{7342340D-D08A-4C6A-8287-073FC174D0E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399" name="Text Box 15">
          <a:extLst>
            <a:ext uri="{FF2B5EF4-FFF2-40B4-BE49-F238E27FC236}">
              <a16:creationId xmlns:a16="http://schemas.microsoft.com/office/drawing/2014/main" id="{86B76506-CD18-4F01-9AD8-FE8C0A50D8A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00" name="Text Box 16">
          <a:extLst>
            <a:ext uri="{FF2B5EF4-FFF2-40B4-BE49-F238E27FC236}">
              <a16:creationId xmlns:a16="http://schemas.microsoft.com/office/drawing/2014/main" id="{8BA480A4-6948-4FC2-900F-77701D10E8A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01" name="Text Box 17">
          <a:extLst>
            <a:ext uri="{FF2B5EF4-FFF2-40B4-BE49-F238E27FC236}">
              <a16:creationId xmlns:a16="http://schemas.microsoft.com/office/drawing/2014/main" id="{B1CB1125-9162-4ECF-9875-526C1E404B8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02" name="Text Box 18">
          <a:extLst>
            <a:ext uri="{FF2B5EF4-FFF2-40B4-BE49-F238E27FC236}">
              <a16:creationId xmlns:a16="http://schemas.microsoft.com/office/drawing/2014/main" id="{064A997A-0284-41B9-8EFB-F697450CB2B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03" name="Text Box 19">
          <a:extLst>
            <a:ext uri="{FF2B5EF4-FFF2-40B4-BE49-F238E27FC236}">
              <a16:creationId xmlns:a16="http://schemas.microsoft.com/office/drawing/2014/main" id="{E9D0102D-7F5F-4699-8FA7-96AB73BEF5A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04" name="Text Box 20">
          <a:extLst>
            <a:ext uri="{FF2B5EF4-FFF2-40B4-BE49-F238E27FC236}">
              <a16:creationId xmlns:a16="http://schemas.microsoft.com/office/drawing/2014/main" id="{823CC91F-E433-41DC-BB92-4760A94FD3F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05" name="Text Box 21">
          <a:extLst>
            <a:ext uri="{FF2B5EF4-FFF2-40B4-BE49-F238E27FC236}">
              <a16:creationId xmlns:a16="http://schemas.microsoft.com/office/drawing/2014/main" id="{4520F0F2-DC06-4512-AAED-569D84901A8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06" name="Text Box 14">
          <a:extLst>
            <a:ext uri="{FF2B5EF4-FFF2-40B4-BE49-F238E27FC236}">
              <a16:creationId xmlns:a16="http://schemas.microsoft.com/office/drawing/2014/main" id="{46101729-5380-4E4A-B09E-13D0C133DD7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07" name="Text Box 15">
          <a:extLst>
            <a:ext uri="{FF2B5EF4-FFF2-40B4-BE49-F238E27FC236}">
              <a16:creationId xmlns:a16="http://schemas.microsoft.com/office/drawing/2014/main" id="{2E8F6565-97FC-4F3D-AA52-61C4FA7FD32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08" name="Text Box 16">
          <a:extLst>
            <a:ext uri="{FF2B5EF4-FFF2-40B4-BE49-F238E27FC236}">
              <a16:creationId xmlns:a16="http://schemas.microsoft.com/office/drawing/2014/main" id="{03724DB4-60E1-40C9-95A3-A69F094EE60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09" name="Text Box 17">
          <a:extLst>
            <a:ext uri="{FF2B5EF4-FFF2-40B4-BE49-F238E27FC236}">
              <a16:creationId xmlns:a16="http://schemas.microsoft.com/office/drawing/2014/main" id="{4C56F80D-1573-45CA-B3C2-962FCBD33BD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10" name="Text Box 18">
          <a:extLst>
            <a:ext uri="{FF2B5EF4-FFF2-40B4-BE49-F238E27FC236}">
              <a16:creationId xmlns:a16="http://schemas.microsoft.com/office/drawing/2014/main" id="{B13D49F0-7AAA-4609-8E8C-6D09099A713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11" name="Text Box 19">
          <a:extLst>
            <a:ext uri="{FF2B5EF4-FFF2-40B4-BE49-F238E27FC236}">
              <a16:creationId xmlns:a16="http://schemas.microsoft.com/office/drawing/2014/main" id="{126F6E62-D43D-42D0-905A-026A2054363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12" name="Text Box 20">
          <a:extLst>
            <a:ext uri="{FF2B5EF4-FFF2-40B4-BE49-F238E27FC236}">
              <a16:creationId xmlns:a16="http://schemas.microsoft.com/office/drawing/2014/main" id="{7463B5DE-FA7A-40F8-8656-1B4BF7F16CB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13" name="Text Box 21">
          <a:extLst>
            <a:ext uri="{FF2B5EF4-FFF2-40B4-BE49-F238E27FC236}">
              <a16:creationId xmlns:a16="http://schemas.microsoft.com/office/drawing/2014/main" id="{C89B5C3D-1A9D-4F6B-B322-656EC03F07F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14" name="Text Box 22">
          <a:extLst>
            <a:ext uri="{FF2B5EF4-FFF2-40B4-BE49-F238E27FC236}">
              <a16:creationId xmlns:a16="http://schemas.microsoft.com/office/drawing/2014/main" id="{36BF4D8A-7F32-49D6-8533-EB35AC77B47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15" name="Text Box 23">
          <a:extLst>
            <a:ext uri="{FF2B5EF4-FFF2-40B4-BE49-F238E27FC236}">
              <a16:creationId xmlns:a16="http://schemas.microsoft.com/office/drawing/2014/main" id="{3188DE39-0784-49FC-BB7A-C545BB7E1FD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16" name="Text Box 24">
          <a:extLst>
            <a:ext uri="{FF2B5EF4-FFF2-40B4-BE49-F238E27FC236}">
              <a16:creationId xmlns:a16="http://schemas.microsoft.com/office/drawing/2014/main" id="{479BE894-2C0C-4395-9407-C12B6E91780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17" name="Text Box 25">
          <a:extLst>
            <a:ext uri="{FF2B5EF4-FFF2-40B4-BE49-F238E27FC236}">
              <a16:creationId xmlns:a16="http://schemas.microsoft.com/office/drawing/2014/main" id="{DBF8B220-4DAF-40FD-902B-2C0B7226441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18" name="Text Box 26">
          <a:extLst>
            <a:ext uri="{FF2B5EF4-FFF2-40B4-BE49-F238E27FC236}">
              <a16:creationId xmlns:a16="http://schemas.microsoft.com/office/drawing/2014/main" id="{02298E50-4862-4C88-A55E-7A2A17D6C05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19" name="Text Box 27">
          <a:extLst>
            <a:ext uri="{FF2B5EF4-FFF2-40B4-BE49-F238E27FC236}">
              <a16:creationId xmlns:a16="http://schemas.microsoft.com/office/drawing/2014/main" id="{807DA91F-6907-44E0-AEE9-01358B89AB4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20" name="Text Box 28">
          <a:extLst>
            <a:ext uri="{FF2B5EF4-FFF2-40B4-BE49-F238E27FC236}">
              <a16:creationId xmlns:a16="http://schemas.microsoft.com/office/drawing/2014/main" id="{9476C9AA-E583-4885-98DB-8F67BFB8397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21" name="Text Box 29">
          <a:extLst>
            <a:ext uri="{FF2B5EF4-FFF2-40B4-BE49-F238E27FC236}">
              <a16:creationId xmlns:a16="http://schemas.microsoft.com/office/drawing/2014/main" id="{5123D4B3-552F-43C2-8E0E-2181F988465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22" name="Text Box 14">
          <a:extLst>
            <a:ext uri="{FF2B5EF4-FFF2-40B4-BE49-F238E27FC236}">
              <a16:creationId xmlns:a16="http://schemas.microsoft.com/office/drawing/2014/main" id="{6D5255E3-5F78-4BBA-A8BF-D581B46045E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23" name="Text Box 15">
          <a:extLst>
            <a:ext uri="{FF2B5EF4-FFF2-40B4-BE49-F238E27FC236}">
              <a16:creationId xmlns:a16="http://schemas.microsoft.com/office/drawing/2014/main" id="{2182C747-BAB2-4424-86F3-1320B843D13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24" name="Text Box 16">
          <a:extLst>
            <a:ext uri="{FF2B5EF4-FFF2-40B4-BE49-F238E27FC236}">
              <a16:creationId xmlns:a16="http://schemas.microsoft.com/office/drawing/2014/main" id="{283EE951-0750-4C09-A04A-570F0B61C6A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25" name="Text Box 17">
          <a:extLst>
            <a:ext uri="{FF2B5EF4-FFF2-40B4-BE49-F238E27FC236}">
              <a16:creationId xmlns:a16="http://schemas.microsoft.com/office/drawing/2014/main" id="{1A37E5F1-EA3D-4301-85A3-828C1625083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26" name="Text Box 18">
          <a:extLst>
            <a:ext uri="{FF2B5EF4-FFF2-40B4-BE49-F238E27FC236}">
              <a16:creationId xmlns:a16="http://schemas.microsoft.com/office/drawing/2014/main" id="{28CC5130-774A-482A-846E-CFEA8EFF682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27" name="Text Box 19">
          <a:extLst>
            <a:ext uri="{FF2B5EF4-FFF2-40B4-BE49-F238E27FC236}">
              <a16:creationId xmlns:a16="http://schemas.microsoft.com/office/drawing/2014/main" id="{C4AFBE6A-B9C0-4E16-AA38-FBB4C9CC15B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28" name="Text Box 20">
          <a:extLst>
            <a:ext uri="{FF2B5EF4-FFF2-40B4-BE49-F238E27FC236}">
              <a16:creationId xmlns:a16="http://schemas.microsoft.com/office/drawing/2014/main" id="{6E71B3FB-D227-4536-8069-500B0F49113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29" name="Text Box 21">
          <a:extLst>
            <a:ext uri="{FF2B5EF4-FFF2-40B4-BE49-F238E27FC236}">
              <a16:creationId xmlns:a16="http://schemas.microsoft.com/office/drawing/2014/main" id="{F2BF455B-FD14-4D18-BBC6-2287190906C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30" name="Text Box 14">
          <a:extLst>
            <a:ext uri="{FF2B5EF4-FFF2-40B4-BE49-F238E27FC236}">
              <a16:creationId xmlns:a16="http://schemas.microsoft.com/office/drawing/2014/main" id="{B41A044B-D48C-4B84-BB27-21630CBF88A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31" name="Text Box 15">
          <a:extLst>
            <a:ext uri="{FF2B5EF4-FFF2-40B4-BE49-F238E27FC236}">
              <a16:creationId xmlns:a16="http://schemas.microsoft.com/office/drawing/2014/main" id="{4445C146-E203-479D-92EA-507164B0861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32" name="Text Box 16">
          <a:extLst>
            <a:ext uri="{FF2B5EF4-FFF2-40B4-BE49-F238E27FC236}">
              <a16:creationId xmlns:a16="http://schemas.microsoft.com/office/drawing/2014/main" id="{1D0A6CB9-9107-4430-948B-76A64F8E486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33" name="Text Box 17">
          <a:extLst>
            <a:ext uri="{FF2B5EF4-FFF2-40B4-BE49-F238E27FC236}">
              <a16:creationId xmlns:a16="http://schemas.microsoft.com/office/drawing/2014/main" id="{666BA0C2-468C-4B27-8A8E-AF8793E95BD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34" name="Text Box 18">
          <a:extLst>
            <a:ext uri="{FF2B5EF4-FFF2-40B4-BE49-F238E27FC236}">
              <a16:creationId xmlns:a16="http://schemas.microsoft.com/office/drawing/2014/main" id="{7268997E-192B-44D6-8000-889C3C11E22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35" name="Text Box 19">
          <a:extLst>
            <a:ext uri="{FF2B5EF4-FFF2-40B4-BE49-F238E27FC236}">
              <a16:creationId xmlns:a16="http://schemas.microsoft.com/office/drawing/2014/main" id="{7E15A6FD-2A2E-464B-93F3-0E4BF7CF026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36" name="Text Box 20">
          <a:extLst>
            <a:ext uri="{FF2B5EF4-FFF2-40B4-BE49-F238E27FC236}">
              <a16:creationId xmlns:a16="http://schemas.microsoft.com/office/drawing/2014/main" id="{F3D151B9-D4DC-47AB-9C63-A0D710D7980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37" name="Text Box 21">
          <a:extLst>
            <a:ext uri="{FF2B5EF4-FFF2-40B4-BE49-F238E27FC236}">
              <a16:creationId xmlns:a16="http://schemas.microsoft.com/office/drawing/2014/main" id="{0D74CD9E-03FA-4EFC-A9CC-9655AFC879C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38" name="Text Box 22">
          <a:extLst>
            <a:ext uri="{FF2B5EF4-FFF2-40B4-BE49-F238E27FC236}">
              <a16:creationId xmlns:a16="http://schemas.microsoft.com/office/drawing/2014/main" id="{0C43945E-72C5-42AF-A4C1-E616BCBC04A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39" name="Text Box 23">
          <a:extLst>
            <a:ext uri="{FF2B5EF4-FFF2-40B4-BE49-F238E27FC236}">
              <a16:creationId xmlns:a16="http://schemas.microsoft.com/office/drawing/2014/main" id="{1629B4DD-11D5-42EB-8265-AFA994B3440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40" name="Text Box 24">
          <a:extLst>
            <a:ext uri="{FF2B5EF4-FFF2-40B4-BE49-F238E27FC236}">
              <a16:creationId xmlns:a16="http://schemas.microsoft.com/office/drawing/2014/main" id="{E99D5A56-F20F-4918-AC52-25E5420004C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41" name="Text Box 25">
          <a:extLst>
            <a:ext uri="{FF2B5EF4-FFF2-40B4-BE49-F238E27FC236}">
              <a16:creationId xmlns:a16="http://schemas.microsoft.com/office/drawing/2014/main" id="{27FC02F2-AFAD-4570-A249-2242236015E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42" name="Text Box 26">
          <a:extLst>
            <a:ext uri="{FF2B5EF4-FFF2-40B4-BE49-F238E27FC236}">
              <a16:creationId xmlns:a16="http://schemas.microsoft.com/office/drawing/2014/main" id="{063E6D64-5AB5-4C3A-8BED-9BAE19FFE73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43" name="Text Box 27">
          <a:extLst>
            <a:ext uri="{FF2B5EF4-FFF2-40B4-BE49-F238E27FC236}">
              <a16:creationId xmlns:a16="http://schemas.microsoft.com/office/drawing/2014/main" id="{353C5C03-1E9E-4938-B048-73D91CF5B18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44" name="Text Box 28">
          <a:extLst>
            <a:ext uri="{FF2B5EF4-FFF2-40B4-BE49-F238E27FC236}">
              <a16:creationId xmlns:a16="http://schemas.microsoft.com/office/drawing/2014/main" id="{BA0A634B-5F92-4F17-AAB6-0F0D24BD77C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45" name="Text Box 29">
          <a:extLst>
            <a:ext uri="{FF2B5EF4-FFF2-40B4-BE49-F238E27FC236}">
              <a16:creationId xmlns:a16="http://schemas.microsoft.com/office/drawing/2014/main" id="{FA63F75B-4CF3-4565-8F82-63A73F59CE9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46" name="Text Box 14">
          <a:extLst>
            <a:ext uri="{FF2B5EF4-FFF2-40B4-BE49-F238E27FC236}">
              <a16:creationId xmlns:a16="http://schemas.microsoft.com/office/drawing/2014/main" id="{47083468-4B8F-4C26-91CE-089589B9755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47" name="Text Box 15">
          <a:extLst>
            <a:ext uri="{FF2B5EF4-FFF2-40B4-BE49-F238E27FC236}">
              <a16:creationId xmlns:a16="http://schemas.microsoft.com/office/drawing/2014/main" id="{E8F9023F-33BD-4AFE-B560-FDD8818858F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48" name="Text Box 16">
          <a:extLst>
            <a:ext uri="{FF2B5EF4-FFF2-40B4-BE49-F238E27FC236}">
              <a16:creationId xmlns:a16="http://schemas.microsoft.com/office/drawing/2014/main" id="{8C74A837-399F-4D6C-812D-1B6285A0E17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49" name="Text Box 17">
          <a:extLst>
            <a:ext uri="{FF2B5EF4-FFF2-40B4-BE49-F238E27FC236}">
              <a16:creationId xmlns:a16="http://schemas.microsoft.com/office/drawing/2014/main" id="{C9C9643F-6AB9-43BF-9E03-23FCB59339C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50" name="Text Box 18">
          <a:extLst>
            <a:ext uri="{FF2B5EF4-FFF2-40B4-BE49-F238E27FC236}">
              <a16:creationId xmlns:a16="http://schemas.microsoft.com/office/drawing/2014/main" id="{1D3F7879-3ABA-4C9A-88FA-3D9CF7E1CAF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51" name="Text Box 19">
          <a:extLst>
            <a:ext uri="{FF2B5EF4-FFF2-40B4-BE49-F238E27FC236}">
              <a16:creationId xmlns:a16="http://schemas.microsoft.com/office/drawing/2014/main" id="{8EA75A27-8371-41ED-9CFD-BE6B40CABDD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52" name="Text Box 20">
          <a:extLst>
            <a:ext uri="{FF2B5EF4-FFF2-40B4-BE49-F238E27FC236}">
              <a16:creationId xmlns:a16="http://schemas.microsoft.com/office/drawing/2014/main" id="{6CD6C657-6BE5-48B4-9995-1D3FC3A8A0F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53" name="Text Box 21">
          <a:extLst>
            <a:ext uri="{FF2B5EF4-FFF2-40B4-BE49-F238E27FC236}">
              <a16:creationId xmlns:a16="http://schemas.microsoft.com/office/drawing/2014/main" id="{83AE59F2-7186-48BA-9E32-62B0C6FA94C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54" name="Text Box 14">
          <a:extLst>
            <a:ext uri="{FF2B5EF4-FFF2-40B4-BE49-F238E27FC236}">
              <a16:creationId xmlns:a16="http://schemas.microsoft.com/office/drawing/2014/main" id="{65441F65-CDCE-43C1-94AC-C226276AB90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55" name="Text Box 15">
          <a:extLst>
            <a:ext uri="{FF2B5EF4-FFF2-40B4-BE49-F238E27FC236}">
              <a16:creationId xmlns:a16="http://schemas.microsoft.com/office/drawing/2014/main" id="{423359D1-B5BD-47CB-8E37-FB87DA6B5B4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56" name="Text Box 16">
          <a:extLst>
            <a:ext uri="{FF2B5EF4-FFF2-40B4-BE49-F238E27FC236}">
              <a16:creationId xmlns:a16="http://schemas.microsoft.com/office/drawing/2014/main" id="{DFEF291E-9890-4184-8672-8A6FC03EA20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57" name="Text Box 17">
          <a:extLst>
            <a:ext uri="{FF2B5EF4-FFF2-40B4-BE49-F238E27FC236}">
              <a16:creationId xmlns:a16="http://schemas.microsoft.com/office/drawing/2014/main" id="{D5635039-C73F-482D-8E6D-F31484239DF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58" name="Text Box 18">
          <a:extLst>
            <a:ext uri="{FF2B5EF4-FFF2-40B4-BE49-F238E27FC236}">
              <a16:creationId xmlns:a16="http://schemas.microsoft.com/office/drawing/2014/main" id="{AB0F6D7D-22E1-409F-9752-AF0713CC11A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59" name="Text Box 19">
          <a:extLst>
            <a:ext uri="{FF2B5EF4-FFF2-40B4-BE49-F238E27FC236}">
              <a16:creationId xmlns:a16="http://schemas.microsoft.com/office/drawing/2014/main" id="{63F30B4E-53D6-49CD-901E-CE0D4AA38E3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60" name="Text Box 20">
          <a:extLst>
            <a:ext uri="{FF2B5EF4-FFF2-40B4-BE49-F238E27FC236}">
              <a16:creationId xmlns:a16="http://schemas.microsoft.com/office/drawing/2014/main" id="{3A007239-A2B5-4772-A4E5-14D37F952F1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61" name="Text Box 21">
          <a:extLst>
            <a:ext uri="{FF2B5EF4-FFF2-40B4-BE49-F238E27FC236}">
              <a16:creationId xmlns:a16="http://schemas.microsoft.com/office/drawing/2014/main" id="{0540F84C-32C9-405B-869C-28C7D8FA4A3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62" name="Text Box 22">
          <a:extLst>
            <a:ext uri="{FF2B5EF4-FFF2-40B4-BE49-F238E27FC236}">
              <a16:creationId xmlns:a16="http://schemas.microsoft.com/office/drawing/2014/main" id="{84EE2E19-E257-4A0E-A5C0-CB6E9ED8F90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63" name="Text Box 23">
          <a:extLst>
            <a:ext uri="{FF2B5EF4-FFF2-40B4-BE49-F238E27FC236}">
              <a16:creationId xmlns:a16="http://schemas.microsoft.com/office/drawing/2014/main" id="{E08A5E4F-6D16-403C-8448-41FF3306FD6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64" name="Text Box 24">
          <a:extLst>
            <a:ext uri="{FF2B5EF4-FFF2-40B4-BE49-F238E27FC236}">
              <a16:creationId xmlns:a16="http://schemas.microsoft.com/office/drawing/2014/main" id="{24916B19-0074-4B20-83CD-171F7A04505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65" name="Text Box 25">
          <a:extLst>
            <a:ext uri="{FF2B5EF4-FFF2-40B4-BE49-F238E27FC236}">
              <a16:creationId xmlns:a16="http://schemas.microsoft.com/office/drawing/2014/main" id="{ABE35845-45E1-4D91-AF7B-EC8BFA72C46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66" name="Text Box 26">
          <a:extLst>
            <a:ext uri="{FF2B5EF4-FFF2-40B4-BE49-F238E27FC236}">
              <a16:creationId xmlns:a16="http://schemas.microsoft.com/office/drawing/2014/main" id="{D0D49DAD-9B6D-489A-9389-CB47C1AA1B9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67" name="Text Box 27">
          <a:extLst>
            <a:ext uri="{FF2B5EF4-FFF2-40B4-BE49-F238E27FC236}">
              <a16:creationId xmlns:a16="http://schemas.microsoft.com/office/drawing/2014/main" id="{DB3C7EC4-2262-4BC8-BD99-6966AF6E670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68" name="Text Box 28">
          <a:extLst>
            <a:ext uri="{FF2B5EF4-FFF2-40B4-BE49-F238E27FC236}">
              <a16:creationId xmlns:a16="http://schemas.microsoft.com/office/drawing/2014/main" id="{B9522C1C-0938-41BC-B8E3-18BEA8AC191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69" name="Text Box 29">
          <a:extLst>
            <a:ext uri="{FF2B5EF4-FFF2-40B4-BE49-F238E27FC236}">
              <a16:creationId xmlns:a16="http://schemas.microsoft.com/office/drawing/2014/main" id="{B4D39FAD-7B5F-44CE-AEEB-ACE38DBAD0B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70" name="Text Box 14">
          <a:extLst>
            <a:ext uri="{FF2B5EF4-FFF2-40B4-BE49-F238E27FC236}">
              <a16:creationId xmlns:a16="http://schemas.microsoft.com/office/drawing/2014/main" id="{FFB2F86B-A883-44F0-BD1D-AA6EFE491BA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71" name="Text Box 15">
          <a:extLst>
            <a:ext uri="{FF2B5EF4-FFF2-40B4-BE49-F238E27FC236}">
              <a16:creationId xmlns:a16="http://schemas.microsoft.com/office/drawing/2014/main" id="{0CC8375E-232E-422C-A264-53463CB51A4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72" name="Text Box 16">
          <a:extLst>
            <a:ext uri="{FF2B5EF4-FFF2-40B4-BE49-F238E27FC236}">
              <a16:creationId xmlns:a16="http://schemas.microsoft.com/office/drawing/2014/main" id="{052C9CB7-7F1F-4D04-93C0-7E585B7206F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73" name="Text Box 17">
          <a:extLst>
            <a:ext uri="{FF2B5EF4-FFF2-40B4-BE49-F238E27FC236}">
              <a16:creationId xmlns:a16="http://schemas.microsoft.com/office/drawing/2014/main" id="{3B5B0BA0-640A-4E49-8934-CA8A1858344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74" name="Text Box 18">
          <a:extLst>
            <a:ext uri="{FF2B5EF4-FFF2-40B4-BE49-F238E27FC236}">
              <a16:creationId xmlns:a16="http://schemas.microsoft.com/office/drawing/2014/main" id="{08411325-49F7-4183-A83D-EBCDA65ACD5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75" name="Text Box 19">
          <a:extLst>
            <a:ext uri="{FF2B5EF4-FFF2-40B4-BE49-F238E27FC236}">
              <a16:creationId xmlns:a16="http://schemas.microsoft.com/office/drawing/2014/main" id="{7E20AEE9-70B1-47EE-931D-8DFCA5DE181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76" name="Text Box 20">
          <a:extLst>
            <a:ext uri="{FF2B5EF4-FFF2-40B4-BE49-F238E27FC236}">
              <a16:creationId xmlns:a16="http://schemas.microsoft.com/office/drawing/2014/main" id="{E840A23C-F5C8-4222-A962-8E95E5C076B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77" name="Text Box 21">
          <a:extLst>
            <a:ext uri="{FF2B5EF4-FFF2-40B4-BE49-F238E27FC236}">
              <a16:creationId xmlns:a16="http://schemas.microsoft.com/office/drawing/2014/main" id="{7633126C-FD00-441F-85D8-F28BA2BC478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78" name="Text Box 14">
          <a:extLst>
            <a:ext uri="{FF2B5EF4-FFF2-40B4-BE49-F238E27FC236}">
              <a16:creationId xmlns:a16="http://schemas.microsoft.com/office/drawing/2014/main" id="{89B43A5C-F317-4B54-BC87-6AC588DC063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79" name="Text Box 15">
          <a:extLst>
            <a:ext uri="{FF2B5EF4-FFF2-40B4-BE49-F238E27FC236}">
              <a16:creationId xmlns:a16="http://schemas.microsoft.com/office/drawing/2014/main" id="{1BB7B753-D110-4FAB-9840-AB0E6BEDE4F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80" name="Text Box 16">
          <a:extLst>
            <a:ext uri="{FF2B5EF4-FFF2-40B4-BE49-F238E27FC236}">
              <a16:creationId xmlns:a16="http://schemas.microsoft.com/office/drawing/2014/main" id="{A1537525-F793-4472-967E-89D870593E9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81" name="Text Box 17">
          <a:extLst>
            <a:ext uri="{FF2B5EF4-FFF2-40B4-BE49-F238E27FC236}">
              <a16:creationId xmlns:a16="http://schemas.microsoft.com/office/drawing/2014/main" id="{D3170876-7983-416A-B15B-0F47D8A1849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82" name="Text Box 18">
          <a:extLst>
            <a:ext uri="{FF2B5EF4-FFF2-40B4-BE49-F238E27FC236}">
              <a16:creationId xmlns:a16="http://schemas.microsoft.com/office/drawing/2014/main" id="{131475D8-72E4-4579-A177-699440BAA5E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83" name="Text Box 19">
          <a:extLst>
            <a:ext uri="{FF2B5EF4-FFF2-40B4-BE49-F238E27FC236}">
              <a16:creationId xmlns:a16="http://schemas.microsoft.com/office/drawing/2014/main" id="{208BB18C-1C27-42BB-9D79-82130BDC9FD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84" name="Text Box 20">
          <a:extLst>
            <a:ext uri="{FF2B5EF4-FFF2-40B4-BE49-F238E27FC236}">
              <a16:creationId xmlns:a16="http://schemas.microsoft.com/office/drawing/2014/main" id="{A2134B71-D4DB-4E55-8161-44A5DD482C1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85" name="Text Box 21">
          <a:extLst>
            <a:ext uri="{FF2B5EF4-FFF2-40B4-BE49-F238E27FC236}">
              <a16:creationId xmlns:a16="http://schemas.microsoft.com/office/drawing/2014/main" id="{B143FFEE-365B-4BEF-B025-E01A0688639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86" name="Text Box 22">
          <a:extLst>
            <a:ext uri="{FF2B5EF4-FFF2-40B4-BE49-F238E27FC236}">
              <a16:creationId xmlns:a16="http://schemas.microsoft.com/office/drawing/2014/main" id="{75A6DFFD-9826-48A6-99C5-8FC3A38EB9D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87" name="Text Box 23">
          <a:extLst>
            <a:ext uri="{FF2B5EF4-FFF2-40B4-BE49-F238E27FC236}">
              <a16:creationId xmlns:a16="http://schemas.microsoft.com/office/drawing/2014/main" id="{B9DC9A88-C122-4814-91A8-2B9D224F5B4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88" name="Text Box 24">
          <a:extLst>
            <a:ext uri="{FF2B5EF4-FFF2-40B4-BE49-F238E27FC236}">
              <a16:creationId xmlns:a16="http://schemas.microsoft.com/office/drawing/2014/main" id="{66FC9030-183D-4082-BAFA-680211EF34C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89" name="Text Box 25">
          <a:extLst>
            <a:ext uri="{FF2B5EF4-FFF2-40B4-BE49-F238E27FC236}">
              <a16:creationId xmlns:a16="http://schemas.microsoft.com/office/drawing/2014/main" id="{BD8F99AA-C924-4874-A52C-D96D48BFD73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90" name="Text Box 26">
          <a:extLst>
            <a:ext uri="{FF2B5EF4-FFF2-40B4-BE49-F238E27FC236}">
              <a16:creationId xmlns:a16="http://schemas.microsoft.com/office/drawing/2014/main" id="{9BD1743E-79BB-41EC-A93E-5CB4BB304F6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91" name="Text Box 27">
          <a:extLst>
            <a:ext uri="{FF2B5EF4-FFF2-40B4-BE49-F238E27FC236}">
              <a16:creationId xmlns:a16="http://schemas.microsoft.com/office/drawing/2014/main" id="{D380B6B7-F357-423C-B038-D27FE587888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92" name="Text Box 28">
          <a:extLst>
            <a:ext uri="{FF2B5EF4-FFF2-40B4-BE49-F238E27FC236}">
              <a16:creationId xmlns:a16="http://schemas.microsoft.com/office/drawing/2014/main" id="{565E2517-5D6A-4A3C-9D1F-7C5DCF54784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93" name="Text Box 29">
          <a:extLst>
            <a:ext uri="{FF2B5EF4-FFF2-40B4-BE49-F238E27FC236}">
              <a16:creationId xmlns:a16="http://schemas.microsoft.com/office/drawing/2014/main" id="{69083ED0-9392-4023-99E7-F82437FD978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94" name="Text Box 14">
          <a:extLst>
            <a:ext uri="{FF2B5EF4-FFF2-40B4-BE49-F238E27FC236}">
              <a16:creationId xmlns:a16="http://schemas.microsoft.com/office/drawing/2014/main" id="{93A5EBB0-7AF1-47DC-B389-8DA8D20F89E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95" name="Text Box 15">
          <a:extLst>
            <a:ext uri="{FF2B5EF4-FFF2-40B4-BE49-F238E27FC236}">
              <a16:creationId xmlns:a16="http://schemas.microsoft.com/office/drawing/2014/main" id="{0B954367-C221-4C66-BCF8-39BE574579D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96" name="Text Box 16">
          <a:extLst>
            <a:ext uri="{FF2B5EF4-FFF2-40B4-BE49-F238E27FC236}">
              <a16:creationId xmlns:a16="http://schemas.microsoft.com/office/drawing/2014/main" id="{401C0F02-B4EE-447A-953E-9BE69963949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97" name="Text Box 17">
          <a:extLst>
            <a:ext uri="{FF2B5EF4-FFF2-40B4-BE49-F238E27FC236}">
              <a16:creationId xmlns:a16="http://schemas.microsoft.com/office/drawing/2014/main" id="{8A691430-64FE-4801-B28B-94F2E9F686E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98" name="Text Box 18">
          <a:extLst>
            <a:ext uri="{FF2B5EF4-FFF2-40B4-BE49-F238E27FC236}">
              <a16:creationId xmlns:a16="http://schemas.microsoft.com/office/drawing/2014/main" id="{7B27903B-0C04-49BE-B044-F5A17B81EAB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499" name="Text Box 19">
          <a:extLst>
            <a:ext uri="{FF2B5EF4-FFF2-40B4-BE49-F238E27FC236}">
              <a16:creationId xmlns:a16="http://schemas.microsoft.com/office/drawing/2014/main" id="{52B2AE65-109E-4BBD-9F8D-C2F7A1F65A2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00" name="Text Box 20">
          <a:extLst>
            <a:ext uri="{FF2B5EF4-FFF2-40B4-BE49-F238E27FC236}">
              <a16:creationId xmlns:a16="http://schemas.microsoft.com/office/drawing/2014/main" id="{C6E501A0-B887-4E6E-A233-8EA9A550289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01" name="Text Box 21">
          <a:extLst>
            <a:ext uri="{FF2B5EF4-FFF2-40B4-BE49-F238E27FC236}">
              <a16:creationId xmlns:a16="http://schemas.microsoft.com/office/drawing/2014/main" id="{088C3A00-9337-4594-8937-A3BD49F7308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02" name="Text Box 14">
          <a:extLst>
            <a:ext uri="{FF2B5EF4-FFF2-40B4-BE49-F238E27FC236}">
              <a16:creationId xmlns:a16="http://schemas.microsoft.com/office/drawing/2014/main" id="{1A0777B7-382F-457F-932A-8040E8B0A94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03" name="Text Box 15">
          <a:extLst>
            <a:ext uri="{FF2B5EF4-FFF2-40B4-BE49-F238E27FC236}">
              <a16:creationId xmlns:a16="http://schemas.microsoft.com/office/drawing/2014/main" id="{978AF3B2-67D1-488B-A0B7-6BA0CC788A1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04" name="Text Box 16">
          <a:extLst>
            <a:ext uri="{FF2B5EF4-FFF2-40B4-BE49-F238E27FC236}">
              <a16:creationId xmlns:a16="http://schemas.microsoft.com/office/drawing/2014/main" id="{99947583-B6C1-49D3-A82E-FF802B94BBF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05" name="Text Box 17">
          <a:extLst>
            <a:ext uri="{FF2B5EF4-FFF2-40B4-BE49-F238E27FC236}">
              <a16:creationId xmlns:a16="http://schemas.microsoft.com/office/drawing/2014/main" id="{8A08229B-F385-415D-A45E-7C14B9462E4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06" name="Text Box 18">
          <a:extLst>
            <a:ext uri="{FF2B5EF4-FFF2-40B4-BE49-F238E27FC236}">
              <a16:creationId xmlns:a16="http://schemas.microsoft.com/office/drawing/2014/main" id="{9501D1F8-CE6E-421E-80AA-0E54A17D904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07" name="Text Box 19">
          <a:extLst>
            <a:ext uri="{FF2B5EF4-FFF2-40B4-BE49-F238E27FC236}">
              <a16:creationId xmlns:a16="http://schemas.microsoft.com/office/drawing/2014/main" id="{B1DB6C68-BBA7-4920-8F69-78086DAE708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08" name="Text Box 20">
          <a:extLst>
            <a:ext uri="{FF2B5EF4-FFF2-40B4-BE49-F238E27FC236}">
              <a16:creationId xmlns:a16="http://schemas.microsoft.com/office/drawing/2014/main" id="{54299F15-05A3-4E17-97A3-7DABC319B70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09" name="Text Box 21">
          <a:extLst>
            <a:ext uri="{FF2B5EF4-FFF2-40B4-BE49-F238E27FC236}">
              <a16:creationId xmlns:a16="http://schemas.microsoft.com/office/drawing/2014/main" id="{19E8B57E-FAE2-4811-8537-9C843360BE8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10" name="Text Box 22">
          <a:extLst>
            <a:ext uri="{FF2B5EF4-FFF2-40B4-BE49-F238E27FC236}">
              <a16:creationId xmlns:a16="http://schemas.microsoft.com/office/drawing/2014/main" id="{80A97104-F836-42AB-A336-70F212452CD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11" name="Text Box 23">
          <a:extLst>
            <a:ext uri="{FF2B5EF4-FFF2-40B4-BE49-F238E27FC236}">
              <a16:creationId xmlns:a16="http://schemas.microsoft.com/office/drawing/2014/main" id="{97EE3D0D-1DA6-4860-A937-BF041329F4D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12" name="Text Box 24">
          <a:extLst>
            <a:ext uri="{FF2B5EF4-FFF2-40B4-BE49-F238E27FC236}">
              <a16:creationId xmlns:a16="http://schemas.microsoft.com/office/drawing/2014/main" id="{B7DF4470-DF5D-49C2-AEEA-557A6D175D3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13" name="Text Box 25">
          <a:extLst>
            <a:ext uri="{FF2B5EF4-FFF2-40B4-BE49-F238E27FC236}">
              <a16:creationId xmlns:a16="http://schemas.microsoft.com/office/drawing/2014/main" id="{C8C7CC29-D3A1-469C-A1D5-5F98804323E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14" name="Text Box 26">
          <a:extLst>
            <a:ext uri="{FF2B5EF4-FFF2-40B4-BE49-F238E27FC236}">
              <a16:creationId xmlns:a16="http://schemas.microsoft.com/office/drawing/2014/main" id="{8A9D8247-A06F-4BBF-8B05-E750D427E6E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15" name="Text Box 27">
          <a:extLst>
            <a:ext uri="{FF2B5EF4-FFF2-40B4-BE49-F238E27FC236}">
              <a16:creationId xmlns:a16="http://schemas.microsoft.com/office/drawing/2014/main" id="{4E470F1B-0050-46E9-8A1A-48946E52322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16" name="Text Box 28">
          <a:extLst>
            <a:ext uri="{FF2B5EF4-FFF2-40B4-BE49-F238E27FC236}">
              <a16:creationId xmlns:a16="http://schemas.microsoft.com/office/drawing/2014/main" id="{FE7917E5-1705-4ACD-9E3C-010A493E66C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17" name="Text Box 29">
          <a:extLst>
            <a:ext uri="{FF2B5EF4-FFF2-40B4-BE49-F238E27FC236}">
              <a16:creationId xmlns:a16="http://schemas.microsoft.com/office/drawing/2014/main" id="{4B2710C3-7533-413D-A6BA-C5B00C0DA3A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18" name="Text Box 14">
          <a:extLst>
            <a:ext uri="{FF2B5EF4-FFF2-40B4-BE49-F238E27FC236}">
              <a16:creationId xmlns:a16="http://schemas.microsoft.com/office/drawing/2014/main" id="{DF1AD970-9F8A-4E9A-ACA9-E4C1F171E78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19" name="Text Box 15">
          <a:extLst>
            <a:ext uri="{FF2B5EF4-FFF2-40B4-BE49-F238E27FC236}">
              <a16:creationId xmlns:a16="http://schemas.microsoft.com/office/drawing/2014/main" id="{201C7BF1-77A6-40E9-8310-7B0955AC153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20" name="Text Box 16">
          <a:extLst>
            <a:ext uri="{FF2B5EF4-FFF2-40B4-BE49-F238E27FC236}">
              <a16:creationId xmlns:a16="http://schemas.microsoft.com/office/drawing/2014/main" id="{F4ED7B9A-2035-40EF-8C1E-7D78F55B8A1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21" name="Text Box 17">
          <a:extLst>
            <a:ext uri="{FF2B5EF4-FFF2-40B4-BE49-F238E27FC236}">
              <a16:creationId xmlns:a16="http://schemas.microsoft.com/office/drawing/2014/main" id="{75FB16D3-4E34-444D-BC41-8D94795C839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22" name="Text Box 18">
          <a:extLst>
            <a:ext uri="{FF2B5EF4-FFF2-40B4-BE49-F238E27FC236}">
              <a16:creationId xmlns:a16="http://schemas.microsoft.com/office/drawing/2014/main" id="{42E1CB7F-FC62-4447-9E81-53ED28F6BBC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23" name="Text Box 19">
          <a:extLst>
            <a:ext uri="{FF2B5EF4-FFF2-40B4-BE49-F238E27FC236}">
              <a16:creationId xmlns:a16="http://schemas.microsoft.com/office/drawing/2014/main" id="{7EAE3A66-B598-4101-91E0-6FAE3B0B560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24" name="Text Box 20">
          <a:extLst>
            <a:ext uri="{FF2B5EF4-FFF2-40B4-BE49-F238E27FC236}">
              <a16:creationId xmlns:a16="http://schemas.microsoft.com/office/drawing/2014/main" id="{A4499E9B-ED7D-4A12-9387-E357ED8DAC2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25" name="Text Box 21">
          <a:extLst>
            <a:ext uri="{FF2B5EF4-FFF2-40B4-BE49-F238E27FC236}">
              <a16:creationId xmlns:a16="http://schemas.microsoft.com/office/drawing/2014/main" id="{53295309-FCFC-4191-A082-F69C57A92C0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26" name="Text Box 14">
          <a:extLst>
            <a:ext uri="{FF2B5EF4-FFF2-40B4-BE49-F238E27FC236}">
              <a16:creationId xmlns:a16="http://schemas.microsoft.com/office/drawing/2014/main" id="{4A732D7F-5A40-4AF2-AB0B-580992AC105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27" name="Text Box 15">
          <a:extLst>
            <a:ext uri="{FF2B5EF4-FFF2-40B4-BE49-F238E27FC236}">
              <a16:creationId xmlns:a16="http://schemas.microsoft.com/office/drawing/2014/main" id="{472B3399-2FAF-454A-BA60-A7602FC2215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28" name="Text Box 16">
          <a:extLst>
            <a:ext uri="{FF2B5EF4-FFF2-40B4-BE49-F238E27FC236}">
              <a16:creationId xmlns:a16="http://schemas.microsoft.com/office/drawing/2014/main" id="{9FE28F34-694C-467A-9158-82CEED2DD25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29" name="Text Box 17">
          <a:extLst>
            <a:ext uri="{FF2B5EF4-FFF2-40B4-BE49-F238E27FC236}">
              <a16:creationId xmlns:a16="http://schemas.microsoft.com/office/drawing/2014/main" id="{04DA0E54-239F-4FBD-B108-5C677CD5B2E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30" name="Text Box 18">
          <a:extLst>
            <a:ext uri="{FF2B5EF4-FFF2-40B4-BE49-F238E27FC236}">
              <a16:creationId xmlns:a16="http://schemas.microsoft.com/office/drawing/2014/main" id="{FCA89AAE-B809-41AD-B228-8411481F0C3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31" name="Text Box 19">
          <a:extLst>
            <a:ext uri="{FF2B5EF4-FFF2-40B4-BE49-F238E27FC236}">
              <a16:creationId xmlns:a16="http://schemas.microsoft.com/office/drawing/2014/main" id="{74368D7D-37BD-4AB8-9687-0A8C3519BB1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32" name="Text Box 20">
          <a:extLst>
            <a:ext uri="{FF2B5EF4-FFF2-40B4-BE49-F238E27FC236}">
              <a16:creationId xmlns:a16="http://schemas.microsoft.com/office/drawing/2014/main" id="{0CE85B4A-1A4D-4E06-8FB4-71AB685D883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33" name="Text Box 21">
          <a:extLst>
            <a:ext uri="{FF2B5EF4-FFF2-40B4-BE49-F238E27FC236}">
              <a16:creationId xmlns:a16="http://schemas.microsoft.com/office/drawing/2014/main" id="{8F320129-8148-4C61-96C4-6FA98586D06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34" name="Text Box 22">
          <a:extLst>
            <a:ext uri="{FF2B5EF4-FFF2-40B4-BE49-F238E27FC236}">
              <a16:creationId xmlns:a16="http://schemas.microsoft.com/office/drawing/2014/main" id="{8B34F820-71AF-4D6D-9A0A-A2501C031FC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35" name="Text Box 23">
          <a:extLst>
            <a:ext uri="{FF2B5EF4-FFF2-40B4-BE49-F238E27FC236}">
              <a16:creationId xmlns:a16="http://schemas.microsoft.com/office/drawing/2014/main" id="{29014A6D-2A42-4040-A351-425E2F7D4D2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36" name="Text Box 24">
          <a:extLst>
            <a:ext uri="{FF2B5EF4-FFF2-40B4-BE49-F238E27FC236}">
              <a16:creationId xmlns:a16="http://schemas.microsoft.com/office/drawing/2014/main" id="{91A54776-7D19-4C75-9B64-1559F37610B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37" name="Text Box 25">
          <a:extLst>
            <a:ext uri="{FF2B5EF4-FFF2-40B4-BE49-F238E27FC236}">
              <a16:creationId xmlns:a16="http://schemas.microsoft.com/office/drawing/2014/main" id="{794B33A1-E218-43AD-878E-F05AC9B42DF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38" name="Text Box 26">
          <a:extLst>
            <a:ext uri="{FF2B5EF4-FFF2-40B4-BE49-F238E27FC236}">
              <a16:creationId xmlns:a16="http://schemas.microsoft.com/office/drawing/2014/main" id="{6C493479-AD26-4E51-8803-FC377864FB6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39" name="Text Box 27">
          <a:extLst>
            <a:ext uri="{FF2B5EF4-FFF2-40B4-BE49-F238E27FC236}">
              <a16:creationId xmlns:a16="http://schemas.microsoft.com/office/drawing/2014/main" id="{623BE19A-4680-4B18-AEEB-BAB8289D8B5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40" name="Text Box 28">
          <a:extLst>
            <a:ext uri="{FF2B5EF4-FFF2-40B4-BE49-F238E27FC236}">
              <a16:creationId xmlns:a16="http://schemas.microsoft.com/office/drawing/2014/main" id="{6FEF0EAC-2F3A-4CD4-8D4D-23818251B4C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41" name="Text Box 29">
          <a:extLst>
            <a:ext uri="{FF2B5EF4-FFF2-40B4-BE49-F238E27FC236}">
              <a16:creationId xmlns:a16="http://schemas.microsoft.com/office/drawing/2014/main" id="{55BF8C3F-0086-4386-BF55-AB90BC69DD5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42" name="Text Box 14">
          <a:extLst>
            <a:ext uri="{FF2B5EF4-FFF2-40B4-BE49-F238E27FC236}">
              <a16:creationId xmlns:a16="http://schemas.microsoft.com/office/drawing/2014/main" id="{80113C82-5201-4231-8A2E-A0101B7B70C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43" name="Text Box 15">
          <a:extLst>
            <a:ext uri="{FF2B5EF4-FFF2-40B4-BE49-F238E27FC236}">
              <a16:creationId xmlns:a16="http://schemas.microsoft.com/office/drawing/2014/main" id="{D3F92C9A-7B12-445C-9D5F-9D82339EE93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44" name="Text Box 16">
          <a:extLst>
            <a:ext uri="{FF2B5EF4-FFF2-40B4-BE49-F238E27FC236}">
              <a16:creationId xmlns:a16="http://schemas.microsoft.com/office/drawing/2014/main" id="{75AA637C-00B1-4F80-9677-E53FFE81A06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45" name="Text Box 17">
          <a:extLst>
            <a:ext uri="{FF2B5EF4-FFF2-40B4-BE49-F238E27FC236}">
              <a16:creationId xmlns:a16="http://schemas.microsoft.com/office/drawing/2014/main" id="{39A8B2CB-C481-4DE1-A969-C74CF4A8421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46" name="Text Box 18">
          <a:extLst>
            <a:ext uri="{FF2B5EF4-FFF2-40B4-BE49-F238E27FC236}">
              <a16:creationId xmlns:a16="http://schemas.microsoft.com/office/drawing/2014/main" id="{97694745-588A-4322-B3EC-793B0FEB86C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47" name="Text Box 19">
          <a:extLst>
            <a:ext uri="{FF2B5EF4-FFF2-40B4-BE49-F238E27FC236}">
              <a16:creationId xmlns:a16="http://schemas.microsoft.com/office/drawing/2014/main" id="{B15895EA-B851-44FC-9A31-2463503DD74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48" name="Text Box 20">
          <a:extLst>
            <a:ext uri="{FF2B5EF4-FFF2-40B4-BE49-F238E27FC236}">
              <a16:creationId xmlns:a16="http://schemas.microsoft.com/office/drawing/2014/main" id="{E508B34A-5876-408C-A951-D460A9E91BA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49" name="Text Box 21">
          <a:extLst>
            <a:ext uri="{FF2B5EF4-FFF2-40B4-BE49-F238E27FC236}">
              <a16:creationId xmlns:a16="http://schemas.microsoft.com/office/drawing/2014/main" id="{653E1D08-5FDD-4CF2-9575-B78BE384CBE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50" name="Text Box 14">
          <a:extLst>
            <a:ext uri="{FF2B5EF4-FFF2-40B4-BE49-F238E27FC236}">
              <a16:creationId xmlns:a16="http://schemas.microsoft.com/office/drawing/2014/main" id="{ECC4785E-B7CC-4648-9140-5D8DDF24514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51" name="Text Box 15">
          <a:extLst>
            <a:ext uri="{FF2B5EF4-FFF2-40B4-BE49-F238E27FC236}">
              <a16:creationId xmlns:a16="http://schemas.microsoft.com/office/drawing/2014/main" id="{BF7FB50E-995D-4B16-964D-F621CD4976C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52" name="Text Box 16">
          <a:extLst>
            <a:ext uri="{FF2B5EF4-FFF2-40B4-BE49-F238E27FC236}">
              <a16:creationId xmlns:a16="http://schemas.microsoft.com/office/drawing/2014/main" id="{B2C53FDF-9189-400F-A260-10689487613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53" name="Text Box 17">
          <a:extLst>
            <a:ext uri="{FF2B5EF4-FFF2-40B4-BE49-F238E27FC236}">
              <a16:creationId xmlns:a16="http://schemas.microsoft.com/office/drawing/2014/main" id="{2CDFDFBB-943B-475C-A0F5-80F64E030A6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54" name="Text Box 18">
          <a:extLst>
            <a:ext uri="{FF2B5EF4-FFF2-40B4-BE49-F238E27FC236}">
              <a16:creationId xmlns:a16="http://schemas.microsoft.com/office/drawing/2014/main" id="{B630D675-0F8A-4F75-847B-729EC2A14EE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55" name="Text Box 19">
          <a:extLst>
            <a:ext uri="{FF2B5EF4-FFF2-40B4-BE49-F238E27FC236}">
              <a16:creationId xmlns:a16="http://schemas.microsoft.com/office/drawing/2014/main" id="{68204AD5-9A10-4B9E-A903-FDE0ABF8337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56" name="Text Box 20">
          <a:extLst>
            <a:ext uri="{FF2B5EF4-FFF2-40B4-BE49-F238E27FC236}">
              <a16:creationId xmlns:a16="http://schemas.microsoft.com/office/drawing/2014/main" id="{6A025C7B-8F23-455E-B5B0-BC449A7F27E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57" name="Text Box 21">
          <a:extLst>
            <a:ext uri="{FF2B5EF4-FFF2-40B4-BE49-F238E27FC236}">
              <a16:creationId xmlns:a16="http://schemas.microsoft.com/office/drawing/2014/main" id="{D091DD8B-8A20-4700-A4F3-882F95E09C7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58" name="Text Box 22">
          <a:extLst>
            <a:ext uri="{FF2B5EF4-FFF2-40B4-BE49-F238E27FC236}">
              <a16:creationId xmlns:a16="http://schemas.microsoft.com/office/drawing/2014/main" id="{F74ACF76-9138-4D8D-B858-B1274550BA6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59" name="Text Box 23">
          <a:extLst>
            <a:ext uri="{FF2B5EF4-FFF2-40B4-BE49-F238E27FC236}">
              <a16:creationId xmlns:a16="http://schemas.microsoft.com/office/drawing/2014/main" id="{8C0277A7-AEAB-45A0-9B0A-96CE7BD05A1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60" name="Text Box 24">
          <a:extLst>
            <a:ext uri="{FF2B5EF4-FFF2-40B4-BE49-F238E27FC236}">
              <a16:creationId xmlns:a16="http://schemas.microsoft.com/office/drawing/2014/main" id="{37ED96BB-8BD4-4D5F-8758-77CBE54943F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61" name="Text Box 25">
          <a:extLst>
            <a:ext uri="{FF2B5EF4-FFF2-40B4-BE49-F238E27FC236}">
              <a16:creationId xmlns:a16="http://schemas.microsoft.com/office/drawing/2014/main" id="{F5E32260-66F2-47C6-821F-4E5FFCB49F7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62" name="Text Box 26">
          <a:extLst>
            <a:ext uri="{FF2B5EF4-FFF2-40B4-BE49-F238E27FC236}">
              <a16:creationId xmlns:a16="http://schemas.microsoft.com/office/drawing/2014/main" id="{EAEE41C1-51DC-469A-9A19-3A9111C641E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63" name="Text Box 27">
          <a:extLst>
            <a:ext uri="{FF2B5EF4-FFF2-40B4-BE49-F238E27FC236}">
              <a16:creationId xmlns:a16="http://schemas.microsoft.com/office/drawing/2014/main" id="{88EB4466-9BE2-47C1-8CDF-C6C1F08A067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64" name="Text Box 28">
          <a:extLst>
            <a:ext uri="{FF2B5EF4-FFF2-40B4-BE49-F238E27FC236}">
              <a16:creationId xmlns:a16="http://schemas.microsoft.com/office/drawing/2014/main" id="{CD1835A5-298C-40CC-8A0A-8606F6B263C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65" name="Text Box 29">
          <a:extLst>
            <a:ext uri="{FF2B5EF4-FFF2-40B4-BE49-F238E27FC236}">
              <a16:creationId xmlns:a16="http://schemas.microsoft.com/office/drawing/2014/main" id="{A019311F-1AAE-4B5C-80E5-36BD65EF82C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66" name="Text Box 14">
          <a:extLst>
            <a:ext uri="{FF2B5EF4-FFF2-40B4-BE49-F238E27FC236}">
              <a16:creationId xmlns:a16="http://schemas.microsoft.com/office/drawing/2014/main" id="{14F8BFC9-F28E-4506-BDB5-60B4CF8C3B2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67" name="Text Box 15">
          <a:extLst>
            <a:ext uri="{FF2B5EF4-FFF2-40B4-BE49-F238E27FC236}">
              <a16:creationId xmlns:a16="http://schemas.microsoft.com/office/drawing/2014/main" id="{89D8A95C-DE7D-4D16-9BDF-EDB17BF5289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68" name="Text Box 16">
          <a:extLst>
            <a:ext uri="{FF2B5EF4-FFF2-40B4-BE49-F238E27FC236}">
              <a16:creationId xmlns:a16="http://schemas.microsoft.com/office/drawing/2014/main" id="{43E790F2-37B9-4238-80F4-B92B09681EC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69" name="Text Box 17">
          <a:extLst>
            <a:ext uri="{FF2B5EF4-FFF2-40B4-BE49-F238E27FC236}">
              <a16:creationId xmlns:a16="http://schemas.microsoft.com/office/drawing/2014/main" id="{2C2F957D-7EE1-402A-9C54-5CA657CAC19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70" name="Text Box 18">
          <a:extLst>
            <a:ext uri="{FF2B5EF4-FFF2-40B4-BE49-F238E27FC236}">
              <a16:creationId xmlns:a16="http://schemas.microsoft.com/office/drawing/2014/main" id="{59FE1274-C49B-4B57-A26A-652401E4500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71" name="Text Box 19">
          <a:extLst>
            <a:ext uri="{FF2B5EF4-FFF2-40B4-BE49-F238E27FC236}">
              <a16:creationId xmlns:a16="http://schemas.microsoft.com/office/drawing/2014/main" id="{6760848C-5EEE-4F83-9CD8-B3D4ECD64B2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72" name="Text Box 20">
          <a:extLst>
            <a:ext uri="{FF2B5EF4-FFF2-40B4-BE49-F238E27FC236}">
              <a16:creationId xmlns:a16="http://schemas.microsoft.com/office/drawing/2014/main" id="{4055152B-71B5-4DC0-B987-1C1EE41F0C0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73" name="Text Box 21">
          <a:extLst>
            <a:ext uri="{FF2B5EF4-FFF2-40B4-BE49-F238E27FC236}">
              <a16:creationId xmlns:a16="http://schemas.microsoft.com/office/drawing/2014/main" id="{8963E2DF-23CC-45C4-B167-C03D8845262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74" name="Text Box 14">
          <a:extLst>
            <a:ext uri="{FF2B5EF4-FFF2-40B4-BE49-F238E27FC236}">
              <a16:creationId xmlns:a16="http://schemas.microsoft.com/office/drawing/2014/main" id="{1F876636-B154-46B2-BEBE-AE902B03E35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75" name="Text Box 15">
          <a:extLst>
            <a:ext uri="{FF2B5EF4-FFF2-40B4-BE49-F238E27FC236}">
              <a16:creationId xmlns:a16="http://schemas.microsoft.com/office/drawing/2014/main" id="{0F103B4F-6FAB-4711-B553-72C08FC0EF1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76" name="Text Box 16">
          <a:extLst>
            <a:ext uri="{FF2B5EF4-FFF2-40B4-BE49-F238E27FC236}">
              <a16:creationId xmlns:a16="http://schemas.microsoft.com/office/drawing/2014/main" id="{549EB1F7-1508-4DC1-A1DA-646DC17BB15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77" name="Text Box 17">
          <a:extLst>
            <a:ext uri="{FF2B5EF4-FFF2-40B4-BE49-F238E27FC236}">
              <a16:creationId xmlns:a16="http://schemas.microsoft.com/office/drawing/2014/main" id="{0501100A-F198-44FC-B620-0F36BAB624D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78" name="Text Box 18">
          <a:extLst>
            <a:ext uri="{FF2B5EF4-FFF2-40B4-BE49-F238E27FC236}">
              <a16:creationId xmlns:a16="http://schemas.microsoft.com/office/drawing/2014/main" id="{BCA7EA25-ADED-4F1D-96BB-D9EECA6CB4E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79" name="Text Box 19">
          <a:extLst>
            <a:ext uri="{FF2B5EF4-FFF2-40B4-BE49-F238E27FC236}">
              <a16:creationId xmlns:a16="http://schemas.microsoft.com/office/drawing/2014/main" id="{D45BB78B-3610-440C-A07D-E60B418FED4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80" name="Text Box 20">
          <a:extLst>
            <a:ext uri="{FF2B5EF4-FFF2-40B4-BE49-F238E27FC236}">
              <a16:creationId xmlns:a16="http://schemas.microsoft.com/office/drawing/2014/main" id="{7DCB8A59-6167-41A5-A8DB-E6F1A403276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81" name="Text Box 21">
          <a:extLst>
            <a:ext uri="{FF2B5EF4-FFF2-40B4-BE49-F238E27FC236}">
              <a16:creationId xmlns:a16="http://schemas.microsoft.com/office/drawing/2014/main" id="{E09EA62E-3B7D-4238-8263-6C4C737E8C4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82" name="Text Box 22">
          <a:extLst>
            <a:ext uri="{FF2B5EF4-FFF2-40B4-BE49-F238E27FC236}">
              <a16:creationId xmlns:a16="http://schemas.microsoft.com/office/drawing/2014/main" id="{0AA2895C-EF6A-4082-ABF4-8554E42BCA7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83" name="Text Box 23">
          <a:extLst>
            <a:ext uri="{FF2B5EF4-FFF2-40B4-BE49-F238E27FC236}">
              <a16:creationId xmlns:a16="http://schemas.microsoft.com/office/drawing/2014/main" id="{09D28F5C-D22D-43E4-9574-81EA1F94ECE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84" name="Text Box 24">
          <a:extLst>
            <a:ext uri="{FF2B5EF4-FFF2-40B4-BE49-F238E27FC236}">
              <a16:creationId xmlns:a16="http://schemas.microsoft.com/office/drawing/2014/main" id="{DB5CA9C1-A5EC-41FA-8495-BBC3F6AE663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85" name="Text Box 25">
          <a:extLst>
            <a:ext uri="{FF2B5EF4-FFF2-40B4-BE49-F238E27FC236}">
              <a16:creationId xmlns:a16="http://schemas.microsoft.com/office/drawing/2014/main" id="{4551FE74-45E1-4872-A99E-2B86B6B603D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86" name="Text Box 26">
          <a:extLst>
            <a:ext uri="{FF2B5EF4-FFF2-40B4-BE49-F238E27FC236}">
              <a16:creationId xmlns:a16="http://schemas.microsoft.com/office/drawing/2014/main" id="{DA42AACC-86A0-4717-9215-F6EEFF6B504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87" name="Text Box 27">
          <a:extLst>
            <a:ext uri="{FF2B5EF4-FFF2-40B4-BE49-F238E27FC236}">
              <a16:creationId xmlns:a16="http://schemas.microsoft.com/office/drawing/2014/main" id="{006C00BD-7210-428D-BD83-5D5EEC7756F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88" name="Text Box 28">
          <a:extLst>
            <a:ext uri="{FF2B5EF4-FFF2-40B4-BE49-F238E27FC236}">
              <a16:creationId xmlns:a16="http://schemas.microsoft.com/office/drawing/2014/main" id="{4C1E7B27-D5D2-47C0-9087-0D9BA23384E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89" name="Text Box 29">
          <a:extLst>
            <a:ext uri="{FF2B5EF4-FFF2-40B4-BE49-F238E27FC236}">
              <a16:creationId xmlns:a16="http://schemas.microsoft.com/office/drawing/2014/main" id="{EC99EE01-2A35-4E1D-AC6C-A85BCCBE724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90" name="Text Box 14">
          <a:extLst>
            <a:ext uri="{FF2B5EF4-FFF2-40B4-BE49-F238E27FC236}">
              <a16:creationId xmlns:a16="http://schemas.microsoft.com/office/drawing/2014/main" id="{2AE6E3F8-01C9-4A16-A6D3-EE97DB31516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91" name="Text Box 15">
          <a:extLst>
            <a:ext uri="{FF2B5EF4-FFF2-40B4-BE49-F238E27FC236}">
              <a16:creationId xmlns:a16="http://schemas.microsoft.com/office/drawing/2014/main" id="{38A7870E-A46A-43CD-ACBD-3AFC2CD3982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92" name="Text Box 16">
          <a:extLst>
            <a:ext uri="{FF2B5EF4-FFF2-40B4-BE49-F238E27FC236}">
              <a16:creationId xmlns:a16="http://schemas.microsoft.com/office/drawing/2014/main" id="{FF223097-CBA2-4703-A99D-7A302685AC2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93" name="Text Box 17">
          <a:extLst>
            <a:ext uri="{FF2B5EF4-FFF2-40B4-BE49-F238E27FC236}">
              <a16:creationId xmlns:a16="http://schemas.microsoft.com/office/drawing/2014/main" id="{3E7676DA-BBAE-451B-8E13-DB2A773BEC4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94" name="Text Box 18">
          <a:extLst>
            <a:ext uri="{FF2B5EF4-FFF2-40B4-BE49-F238E27FC236}">
              <a16:creationId xmlns:a16="http://schemas.microsoft.com/office/drawing/2014/main" id="{712D372E-E63C-4DB9-8BC0-29DFA3DAB5B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95" name="Text Box 19">
          <a:extLst>
            <a:ext uri="{FF2B5EF4-FFF2-40B4-BE49-F238E27FC236}">
              <a16:creationId xmlns:a16="http://schemas.microsoft.com/office/drawing/2014/main" id="{B9F99CCD-779F-46DD-8C0A-D804CA43F41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96" name="Text Box 20">
          <a:extLst>
            <a:ext uri="{FF2B5EF4-FFF2-40B4-BE49-F238E27FC236}">
              <a16:creationId xmlns:a16="http://schemas.microsoft.com/office/drawing/2014/main" id="{EA2D6AA9-9C2C-4D37-9B04-E4D7F4AF1CD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97" name="Text Box 21">
          <a:extLst>
            <a:ext uri="{FF2B5EF4-FFF2-40B4-BE49-F238E27FC236}">
              <a16:creationId xmlns:a16="http://schemas.microsoft.com/office/drawing/2014/main" id="{BE1445CF-3440-4F2E-8FDD-23FD9E83709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98" name="Text Box 14">
          <a:extLst>
            <a:ext uri="{FF2B5EF4-FFF2-40B4-BE49-F238E27FC236}">
              <a16:creationId xmlns:a16="http://schemas.microsoft.com/office/drawing/2014/main" id="{FB7091F9-B0AB-455F-A02F-4B439698996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599" name="Text Box 15">
          <a:extLst>
            <a:ext uri="{FF2B5EF4-FFF2-40B4-BE49-F238E27FC236}">
              <a16:creationId xmlns:a16="http://schemas.microsoft.com/office/drawing/2014/main" id="{9150B32D-AB71-4ECD-BFD4-13D5A7273FE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00" name="Text Box 16">
          <a:extLst>
            <a:ext uri="{FF2B5EF4-FFF2-40B4-BE49-F238E27FC236}">
              <a16:creationId xmlns:a16="http://schemas.microsoft.com/office/drawing/2014/main" id="{1DF6B81E-AE5D-49A5-9243-71D86625C0D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01" name="Text Box 17">
          <a:extLst>
            <a:ext uri="{FF2B5EF4-FFF2-40B4-BE49-F238E27FC236}">
              <a16:creationId xmlns:a16="http://schemas.microsoft.com/office/drawing/2014/main" id="{D2555053-7643-49B1-8E69-9B3EB3E653C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02" name="Text Box 18">
          <a:extLst>
            <a:ext uri="{FF2B5EF4-FFF2-40B4-BE49-F238E27FC236}">
              <a16:creationId xmlns:a16="http://schemas.microsoft.com/office/drawing/2014/main" id="{709F3764-3902-4A1B-B680-7B3C6AE8460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03" name="Text Box 19">
          <a:extLst>
            <a:ext uri="{FF2B5EF4-FFF2-40B4-BE49-F238E27FC236}">
              <a16:creationId xmlns:a16="http://schemas.microsoft.com/office/drawing/2014/main" id="{FB5C8DA9-2E3D-496B-A751-3A2F912E8F9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04" name="Text Box 20">
          <a:extLst>
            <a:ext uri="{FF2B5EF4-FFF2-40B4-BE49-F238E27FC236}">
              <a16:creationId xmlns:a16="http://schemas.microsoft.com/office/drawing/2014/main" id="{8E998D25-1EC4-46C4-BF81-07B203DBBDF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05" name="Text Box 21">
          <a:extLst>
            <a:ext uri="{FF2B5EF4-FFF2-40B4-BE49-F238E27FC236}">
              <a16:creationId xmlns:a16="http://schemas.microsoft.com/office/drawing/2014/main" id="{84166275-504D-44AF-B938-D8EE85EED66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06" name="Text Box 22">
          <a:extLst>
            <a:ext uri="{FF2B5EF4-FFF2-40B4-BE49-F238E27FC236}">
              <a16:creationId xmlns:a16="http://schemas.microsoft.com/office/drawing/2014/main" id="{8A44D048-7442-49EA-83D4-9253E8D5729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07" name="Text Box 23">
          <a:extLst>
            <a:ext uri="{FF2B5EF4-FFF2-40B4-BE49-F238E27FC236}">
              <a16:creationId xmlns:a16="http://schemas.microsoft.com/office/drawing/2014/main" id="{D9DDD023-35E8-415B-B5C6-D6B8375AC1D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08" name="Text Box 24">
          <a:extLst>
            <a:ext uri="{FF2B5EF4-FFF2-40B4-BE49-F238E27FC236}">
              <a16:creationId xmlns:a16="http://schemas.microsoft.com/office/drawing/2014/main" id="{7B302560-0C85-4EFB-8C0B-DE0AB7611D7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09" name="Text Box 25">
          <a:extLst>
            <a:ext uri="{FF2B5EF4-FFF2-40B4-BE49-F238E27FC236}">
              <a16:creationId xmlns:a16="http://schemas.microsoft.com/office/drawing/2014/main" id="{5B4357DE-171B-4D8C-9430-88F929AE5ED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10" name="Text Box 26">
          <a:extLst>
            <a:ext uri="{FF2B5EF4-FFF2-40B4-BE49-F238E27FC236}">
              <a16:creationId xmlns:a16="http://schemas.microsoft.com/office/drawing/2014/main" id="{3D855F2C-28C9-424C-923E-002FAECC182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11" name="Text Box 27">
          <a:extLst>
            <a:ext uri="{FF2B5EF4-FFF2-40B4-BE49-F238E27FC236}">
              <a16:creationId xmlns:a16="http://schemas.microsoft.com/office/drawing/2014/main" id="{B0DEEF0B-E88A-4DCE-B344-5F482C7AFA2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12" name="Text Box 28">
          <a:extLst>
            <a:ext uri="{FF2B5EF4-FFF2-40B4-BE49-F238E27FC236}">
              <a16:creationId xmlns:a16="http://schemas.microsoft.com/office/drawing/2014/main" id="{C34061F9-ACE1-4166-BF66-616596B4376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13" name="Text Box 29">
          <a:extLst>
            <a:ext uri="{FF2B5EF4-FFF2-40B4-BE49-F238E27FC236}">
              <a16:creationId xmlns:a16="http://schemas.microsoft.com/office/drawing/2014/main" id="{8A139E21-24AB-4AE9-9BE2-EB9D66877CC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14" name="Text Box 14">
          <a:extLst>
            <a:ext uri="{FF2B5EF4-FFF2-40B4-BE49-F238E27FC236}">
              <a16:creationId xmlns:a16="http://schemas.microsoft.com/office/drawing/2014/main" id="{7FB4A739-EC56-49AE-B418-FBA9EC3D181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15" name="Text Box 15">
          <a:extLst>
            <a:ext uri="{FF2B5EF4-FFF2-40B4-BE49-F238E27FC236}">
              <a16:creationId xmlns:a16="http://schemas.microsoft.com/office/drawing/2014/main" id="{6AE30046-0675-4D5C-B932-2947CB528BC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16" name="Text Box 16">
          <a:extLst>
            <a:ext uri="{FF2B5EF4-FFF2-40B4-BE49-F238E27FC236}">
              <a16:creationId xmlns:a16="http://schemas.microsoft.com/office/drawing/2014/main" id="{5C354CE5-D6F9-44A2-BA5E-43CA95737F6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17" name="Text Box 17">
          <a:extLst>
            <a:ext uri="{FF2B5EF4-FFF2-40B4-BE49-F238E27FC236}">
              <a16:creationId xmlns:a16="http://schemas.microsoft.com/office/drawing/2014/main" id="{656CB4AD-B4F9-46C4-855D-5FA2A0EFC94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18" name="Text Box 18">
          <a:extLst>
            <a:ext uri="{FF2B5EF4-FFF2-40B4-BE49-F238E27FC236}">
              <a16:creationId xmlns:a16="http://schemas.microsoft.com/office/drawing/2014/main" id="{32245876-43B6-4F73-8DE0-A9DC51D3375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19" name="Text Box 19">
          <a:extLst>
            <a:ext uri="{FF2B5EF4-FFF2-40B4-BE49-F238E27FC236}">
              <a16:creationId xmlns:a16="http://schemas.microsoft.com/office/drawing/2014/main" id="{F07046F5-F865-495A-B300-7FDBA3D11FB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20" name="Text Box 20">
          <a:extLst>
            <a:ext uri="{FF2B5EF4-FFF2-40B4-BE49-F238E27FC236}">
              <a16:creationId xmlns:a16="http://schemas.microsoft.com/office/drawing/2014/main" id="{6533FE49-5DA9-4EBE-92D5-42938F7DB1D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21" name="Text Box 21">
          <a:extLst>
            <a:ext uri="{FF2B5EF4-FFF2-40B4-BE49-F238E27FC236}">
              <a16:creationId xmlns:a16="http://schemas.microsoft.com/office/drawing/2014/main" id="{E75662BB-EE06-40CD-93E5-F05A4791715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22" name="Text Box 14">
          <a:extLst>
            <a:ext uri="{FF2B5EF4-FFF2-40B4-BE49-F238E27FC236}">
              <a16:creationId xmlns:a16="http://schemas.microsoft.com/office/drawing/2014/main" id="{3D62B949-F7AB-442B-B29F-AEF12B2F9F0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23" name="Text Box 15">
          <a:extLst>
            <a:ext uri="{FF2B5EF4-FFF2-40B4-BE49-F238E27FC236}">
              <a16:creationId xmlns:a16="http://schemas.microsoft.com/office/drawing/2014/main" id="{A2B2C1B3-88CF-404D-99BF-BC380CD3F54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24" name="Text Box 16">
          <a:extLst>
            <a:ext uri="{FF2B5EF4-FFF2-40B4-BE49-F238E27FC236}">
              <a16:creationId xmlns:a16="http://schemas.microsoft.com/office/drawing/2014/main" id="{225113C5-530A-4540-8FE4-1EB674D3422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25" name="Text Box 17">
          <a:extLst>
            <a:ext uri="{FF2B5EF4-FFF2-40B4-BE49-F238E27FC236}">
              <a16:creationId xmlns:a16="http://schemas.microsoft.com/office/drawing/2014/main" id="{136A00B2-000F-4271-940F-B54C05A9D5F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26" name="Text Box 18">
          <a:extLst>
            <a:ext uri="{FF2B5EF4-FFF2-40B4-BE49-F238E27FC236}">
              <a16:creationId xmlns:a16="http://schemas.microsoft.com/office/drawing/2014/main" id="{71078AD1-4FC8-47A1-90F9-DE8B8D1BEDD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27" name="Text Box 19">
          <a:extLst>
            <a:ext uri="{FF2B5EF4-FFF2-40B4-BE49-F238E27FC236}">
              <a16:creationId xmlns:a16="http://schemas.microsoft.com/office/drawing/2014/main" id="{C9ACC029-DF7C-4BF0-9F32-9CC35C72908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28" name="Text Box 20">
          <a:extLst>
            <a:ext uri="{FF2B5EF4-FFF2-40B4-BE49-F238E27FC236}">
              <a16:creationId xmlns:a16="http://schemas.microsoft.com/office/drawing/2014/main" id="{D1F66D8F-8820-46F5-891E-73F58558FE5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29" name="Text Box 21">
          <a:extLst>
            <a:ext uri="{FF2B5EF4-FFF2-40B4-BE49-F238E27FC236}">
              <a16:creationId xmlns:a16="http://schemas.microsoft.com/office/drawing/2014/main" id="{B12FF5D4-CB92-47D5-8A06-298D5F8368B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44062"/>
    <xdr:sp macro="" textlink="">
      <xdr:nvSpPr>
        <xdr:cNvPr id="6630" name="TextBox 3">
          <a:extLst>
            <a:ext uri="{FF2B5EF4-FFF2-40B4-BE49-F238E27FC236}">
              <a16:creationId xmlns:a16="http://schemas.microsoft.com/office/drawing/2014/main" id="{24B65DB4-B4E2-4498-98EE-977BB8817BB7}"/>
            </a:ext>
          </a:extLst>
        </xdr:cNvPr>
        <xdr:cNvSpPr txBox="1">
          <a:spLocks noChangeArrowheads="1"/>
        </xdr:cNvSpPr>
      </xdr:nvSpPr>
      <xdr:spPr bwMode="auto">
        <a:xfrm>
          <a:off x="2439642" y="9972261"/>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6631" name="TextBox 3">
          <a:extLst>
            <a:ext uri="{FF2B5EF4-FFF2-40B4-BE49-F238E27FC236}">
              <a16:creationId xmlns:a16="http://schemas.microsoft.com/office/drawing/2014/main" id="{4BE3DCEA-7113-4160-B223-BDCEAD245FBD}"/>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6632" name="TextBox 3">
          <a:extLst>
            <a:ext uri="{FF2B5EF4-FFF2-40B4-BE49-F238E27FC236}">
              <a16:creationId xmlns:a16="http://schemas.microsoft.com/office/drawing/2014/main" id="{B755FB61-D525-4D06-B396-D3973D07664B}"/>
            </a:ext>
          </a:extLst>
        </xdr:cNvPr>
        <xdr:cNvSpPr txBox="1">
          <a:spLocks noChangeArrowheads="1"/>
        </xdr:cNvSpPr>
      </xdr:nvSpPr>
      <xdr:spPr bwMode="auto">
        <a:xfrm>
          <a:off x="2439642" y="9972261"/>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01212"/>
    <xdr:sp macro="" textlink="">
      <xdr:nvSpPr>
        <xdr:cNvPr id="6633" name="TextBox 3">
          <a:extLst>
            <a:ext uri="{FF2B5EF4-FFF2-40B4-BE49-F238E27FC236}">
              <a16:creationId xmlns:a16="http://schemas.microsoft.com/office/drawing/2014/main" id="{486D26B7-BFBB-423F-893B-3D95234BDA4B}"/>
            </a:ext>
          </a:extLst>
        </xdr:cNvPr>
        <xdr:cNvSpPr txBox="1">
          <a:spLocks noChangeArrowheads="1"/>
        </xdr:cNvSpPr>
      </xdr:nvSpPr>
      <xdr:spPr bwMode="auto">
        <a:xfrm>
          <a:off x="2439642" y="9972261"/>
          <a:ext cx="0" cy="901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91687"/>
    <xdr:sp macro="" textlink="">
      <xdr:nvSpPr>
        <xdr:cNvPr id="6634" name="TextBox 3">
          <a:extLst>
            <a:ext uri="{FF2B5EF4-FFF2-40B4-BE49-F238E27FC236}">
              <a16:creationId xmlns:a16="http://schemas.microsoft.com/office/drawing/2014/main" id="{BD63B74F-336D-433B-AF87-7F078385A26E}"/>
            </a:ext>
          </a:extLst>
        </xdr:cNvPr>
        <xdr:cNvSpPr txBox="1">
          <a:spLocks noChangeArrowheads="1"/>
        </xdr:cNvSpPr>
      </xdr:nvSpPr>
      <xdr:spPr bwMode="auto">
        <a:xfrm>
          <a:off x="2439642" y="9972261"/>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6635" name="TextBox 3">
          <a:extLst>
            <a:ext uri="{FF2B5EF4-FFF2-40B4-BE49-F238E27FC236}">
              <a16:creationId xmlns:a16="http://schemas.microsoft.com/office/drawing/2014/main" id="{81DADC25-C841-4832-AA4A-FCEFA6BF15BB}"/>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6636" name="TextBox 3">
          <a:extLst>
            <a:ext uri="{FF2B5EF4-FFF2-40B4-BE49-F238E27FC236}">
              <a16:creationId xmlns:a16="http://schemas.microsoft.com/office/drawing/2014/main" id="{E98491BD-E3FD-42E0-B1E6-C401D8A53E9E}"/>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63112"/>
    <xdr:sp macro="" textlink="">
      <xdr:nvSpPr>
        <xdr:cNvPr id="6637" name="TextBox 3">
          <a:extLst>
            <a:ext uri="{FF2B5EF4-FFF2-40B4-BE49-F238E27FC236}">
              <a16:creationId xmlns:a16="http://schemas.microsoft.com/office/drawing/2014/main" id="{26BB7A7B-4132-47A1-9EBD-94CAF9E34761}"/>
            </a:ext>
          </a:extLst>
        </xdr:cNvPr>
        <xdr:cNvSpPr txBox="1">
          <a:spLocks noChangeArrowheads="1"/>
        </xdr:cNvSpPr>
      </xdr:nvSpPr>
      <xdr:spPr bwMode="auto">
        <a:xfrm>
          <a:off x="2439642" y="9972261"/>
          <a:ext cx="0" cy="863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44062"/>
    <xdr:sp macro="" textlink="">
      <xdr:nvSpPr>
        <xdr:cNvPr id="6638" name="TextBox 3">
          <a:extLst>
            <a:ext uri="{FF2B5EF4-FFF2-40B4-BE49-F238E27FC236}">
              <a16:creationId xmlns:a16="http://schemas.microsoft.com/office/drawing/2014/main" id="{63094CFA-EE81-48CB-BED6-84D0E3728508}"/>
            </a:ext>
          </a:extLst>
        </xdr:cNvPr>
        <xdr:cNvSpPr txBox="1">
          <a:spLocks noChangeArrowheads="1"/>
        </xdr:cNvSpPr>
      </xdr:nvSpPr>
      <xdr:spPr bwMode="auto">
        <a:xfrm>
          <a:off x="2439642" y="9972261"/>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6639" name="TextBox 3">
          <a:extLst>
            <a:ext uri="{FF2B5EF4-FFF2-40B4-BE49-F238E27FC236}">
              <a16:creationId xmlns:a16="http://schemas.microsoft.com/office/drawing/2014/main" id="{EDACE865-D9CE-497B-8152-4A5D098D85F9}"/>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6640" name="TextBox 3">
          <a:extLst>
            <a:ext uri="{FF2B5EF4-FFF2-40B4-BE49-F238E27FC236}">
              <a16:creationId xmlns:a16="http://schemas.microsoft.com/office/drawing/2014/main" id="{D4FE2F6C-62A2-4562-99D1-A3B7BA005C46}"/>
            </a:ext>
          </a:extLst>
        </xdr:cNvPr>
        <xdr:cNvSpPr txBox="1">
          <a:spLocks noChangeArrowheads="1"/>
        </xdr:cNvSpPr>
      </xdr:nvSpPr>
      <xdr:spPr bwMode="auto">
        <a:xfrm>
          <a:off x="2439642" y="9972261"/>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6641" name="TextBox 3">
          <a:extLst>
            <a:ext uri="{FF2B5EF4-FFF2-40B4-BE49-F238E27FC236}">
              <a16:creationId xmlns:a16="http://schemas.microsoft.com/office/drawing/2014/main" id="{76195B4D-903D-49D8-81D7-C8FB91A73684}"/>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6642" name="TextBox 3">
          <a:extLst>
            <a:ext uri="{FF2B5EF4-FFF2-40B4-BE49-F238E27FC236}">
              <a16:creationId xmlns:a16="http://schemas.microsoft.com/office/drawing/2014/main" id="{687A06A9-2152-45EB-92CB-9D6794C391FC}"/>
            </a:ext>
          </a:extLst>
        </xdr:cNvPr>
        <xdr:cNvSpPr txBox="1">
          <a:spLocks noChangeArrowheads="1"/>
        </xdr:cNvSpPr>
      </xdr:nvSpPr>
      <xdr:spPr bwMode="auto">
        <a:xfrm>
          <a:off x="2439642" y="9972261"/>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6643" name="TextBox 3">
          <a:extLst>
            <a:ext uri="{FF2B5EF4-FFF2-40B4-BE49-F238E27FC236}">
              <a16:creationId xmlns:a16="http://schemas.microsoft.com/office/drawing/2014/main" id="{F3E68763-210B-466A-AC2C-D0AE31E0474D}"/>
            </a:ext>
          </a:extLst>
        </xdr:cNvPr>
        <xdr:cNvSpPr txBox="1">
          <a:spLocks noChangeArrowheads="1"/>
        </xdr:cNvSpPr>
      </xdr:nvSpPr>
      <xdr:spPr bwMode="auto">
        <a:xfrm>
          <a:off x="2439642" y="9972261"/>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10737"/>
    <xdr:sp macro="" textlink="">
      <xdr:nvSpPr>
        <xdr:cNvPr id="6644" name="TextBox 3">
          <a:extLst>
            <a:ext uri="{FF2B5EF4-FFF2-40B4-BE49-F238E27FC236}">
              <a16:creationId xmlns:a16="http://schemas.microsoft.com/office/drawing/2014/main" id="{59D716D1-1A5A-4DC3-9DEF-1E10F56B8BDB}"/>
            </a:ext>
          </a:extLst>
        </xdr:cNvPr>
        <xdr:cNvSpPr txBox="1">
          <a:spLocks noChangeArrowheads="1"/>
        </xdr:cNvSpPr>
      </xdr:nvSpPr>
      <xdr:spPr bwMode="auto">
        <a:xfrm>
          <a:off x="2439642" y="9972261"/>
          <a:ext cx="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91687"/>
    <xdr:sp macro="" textlink="">
      <xdr:nvSpPr>
        <xdr:cNvPr id="6645" name="TextBox 3">
          <a:extLst>
            <a:ext uri="{FF2B5EF4-FFF2-40B4-BE49-F238E27FC236}">
              <a16:creationId xmlns:a16="http://schemas.microsoft.com/office/drawing/2014/main" id="{269A6A94-FB65-4B1E-9874-52ABB04B31EC}"/>
            </a:ext>
          </a:extLst>
        </xdr:cNvPr>
        <xdr:cNvSpPr txBox="1">
          <a:spLocks noChangeArrowheads="1"/>
        </xdr:cNvSpPr>
      </xdr:nvSpPr>
      <xdr:spPr bwMode="auto">
        <a:xfrm>
          <a:off x="2439642" y="9972261"/>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82162"/>
    <xdr:sp macro="" textlink="">
      <xdr:nvSpPr>
        <xdr:cNvPr id="6646" name="TextBox 3">
          <a:extLst>
            <a:ext uri="{FF2B5EF4-FFF2-40B4-BE49-F238E27FC236}">
              <a16:creationId xmlns:a16="http://schemas.microsoft.com/office/drawing/2014/main" id="{B23B1D63-AE40-4E52-9DA2-D285D67F4ECE}"/>
            </a:ext>
          </a:extLst>
        </xdr:cNvPr>
        <xdr:cNvSpPr txBox="1">
          <a:spLocks noChangeArrowheads="1"/>
        </xdr:cNvSpPr>
      </xdr:nvSpPr>
      <xdr:spPr bwMode="auto">
        <a:xfrm>
          <a:off x="2439642" y="9972261"/>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91687"/>
    <xdr:sp macro="" textlink="">
      <xdr:nvSpPr>
        <xdr:cNvPr id="6647" name="TextBox 3">
          <a:extLst>
            <a:ext uri="{FF2B5EF4-FFF2-40B4-BE49-F238E27FC236}">
              <a16:creationId xmlns:a16="http://schemas.microsoft.com/office/drawing/2014/main" id="{E17C3327-1250-4C71-8BDB-81A22FF6B6C4}"/>
            </a:ext>
          </a:extLst>
        </xdr:cNvPr>
        <xdr:cNvSpPr txBox="1">
          <a:spLocks noChangeArrowheads="1"/>
        </xdr:cNvSpPr>
      </xdr:nvSpPr>
      <xdr:spPr bwMode="auto">
        <a:xfrm>
          <a:off x="2439642" y="9972261"/>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82162"/>
    <xdr:sp macro="" textlink="">
      <xdr:nvSpPr>
        <xdr:cNvPr id="6648" name="TextBox 3">
          <a:extLst>
            <a:ext uri="{FF2B5EF4-FFF2-40B4-BE49-F238E27FC236}">
              <a16:creationId xmlns:a16="http://schemas.microsoft.com/office/drawing/2014/main" id="{5A373BA6-F0EC-4061-BC29-9485238A6BFB}"/>
            </a:ext>
          </a:extLst>
        </xdr:cNvPr>
        <xdr:cNvSpPr txBox="1">
          <a:spLocks noChangeArrowheads="1"/>
        </xdr:cNvSpPr>
      </xdr:nvSpPr>
      <xdr:spPr bwMode="auto">
        <a:xfrm>
          <a:off x="2439642" y="9972261"/>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49" name="Text Box 22">
          <a:extLst>
            <a:ext uri="{FF2B5EF4-FFF2-40B4-BE49-F238E27FC236}">
              <a16:creationId xmlns:a16="http://schemas.microsoft.com/office/drawing/2014/main" id="{B3B65EE6-FD5D-423C-BBE8-BC78C77CAB2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50" name="Text Box 23">
          <a:extLst>
            <a:ext uri="{FF2B5EF4-FFF2-40B4-BE49-F238E27FC236}">
              <a16:creationId xmlns:a16="http://schemas.microsoft.com/office/drawing/2014/main" id="{FF65B5B5-476C-4BEA-9EB1-6B04CDCD501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51" name="Text Box 24">
          <a:extLst>
            <a:ext uri="{FF2B5EF4-FFF2-40B4-BE49-F238E27FC236}">
              <a16:creationId xmlns:a16="http://schemas.microsoft.com/office/drawing/2014/main" id="{FCD6EA0D-45D5-482C-931D-DF951606CB7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52" name="Text Box 25">
          <a:extLst>
            <a:ext uri="{FF2B5EF4-FFF2-40B4-BE49-F238E27FC236}">
              <a16:creationId xmlns:a16="http://schemas.microsoft.com/office/drawing/2014/main" id="{B44D970E-5AC9-4690-9BAA-C686C9636DF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53" name="Text Box 26">
          <a:extLst>
            <a:ext uri="{FF2B5EF4-FFF2-40B4-BE49-F238E27FC236}">
              <a16:creationId xmlns:a16="http://schemas.microsoft.com/office/drawing/2014/main" id="{E3E3C5F6-0359-4407-ABAD-32E2058F2E8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54" name="Text Box 27">
          <a:extLst>
            <a:ext uri="{FF2B5EF4-FFF2-40B4-BE49-F238E27FC236}">
              <a16:creationId xmlns:a16="http://schemas.microsoft.com/office/drawing/2014/main" id="{094FF070-458B-4ADF-801E-F244ACFB971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55" name="Text Box 28">
          <a:extLst>
            <a:ext uri="{FF2B5EF4-FFF2-40B4-BE49-F238E27FC236}">
              <a16:creationId xmlns:a16="http://schemas.microsoft.com/office/drawing/2014/main" id="{84F2A26C-0CBA-4B2E-B68D-D6EDDBC6482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56" name="Text Box 29">
          <a:extLst>
            <a:ext uri="{FF2B5EF4-FFF2-40B4-BE49-F238E27FC236}">
              <a16:creationId xmlns:a16="http://schemas.microsoft.com/office/drawing/2014/main" id="{69A2B15D-19E5-4B9A-A98A-5F812D69294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57" name="Text Box 14">
          <a:extLst>
            <a:ext uri="{FF2B5EF4-FFF2-40B4-BE49-F238E27FC236}">
              <a16:creationId xmlns:a16="http://schemas.microsoft.com/office/drawing/2014/main" id="{0D274DEA-6A1A-490A-98C3-55A5AD7AEA8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58" name="Text Box 15">
          <a:extLst>
            <a:ext uri="{FF2B5EF4-FFF2-40B4-BE49-F238E27FC236}">
              <a16:creationId xmlns:a16="http://schemas.microsoft.com/office/drawing/2014/main" id="{ECF1006E-0EF0-46BA-87AC-6920C04CC3E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59" name="Text Box 16">
          <a:extLst>
            <a:ext uri="{FF2B5EF4-FFF2-40B4-BE49-F238E27FC236}">
              <a16:creationId xmlns:a16="http://schemas.microsoft.com/office/drawing/2014/main" id="{2B1A8197-DE4F-4B28-9E48-6CB7F5F003A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60" name="Text Box 17">
          <a:extLst>
            <a:ext uri="{FF2B5EF4-FFF2-40B4-BE49-F238E27FC236}">
              <a16:creationId xmlns:a16="http://schemas.microsoft.com/office/drawing/2014/main" id="{E57058CE-A4A8-4EA2-898B-7E8F4479EEE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61" name="Text Box 18">
          <a:extLst>
            <a:ext uri="{FF2B5EF4-FFF2-40B4-BE49-F238E27FC236}">
              <a16:creationId xmlns:a16="http://schemas.microsoft.com/office/drawing/2014/main" id="{E9C133B9-AD4D-4658-BC52-5A0BE48C10A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62" name="Text Box 19">
          <a:extLst>
            <a:ext uri="{FF2B5EF4-FFF2-40B4-BE49-F238E27FC236}">
              <a16:creationId xmlns:a16="http://schemas.microsoft.com/office/drawing/2014/main" id="{73AB7593-22B1-44F7-904B-AC1E0F1BEF5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63" name="Text Box 20">
          <a:extLst>
            <a:ext uri="{FF2B5EF4-FFF2-40B4-BE49-F238E27FC236}">
              <a16:creationId xmlns:a16="http://schemas.microsoft.com/office/drawing/2014/main" id="{CBAC8D2F-FD12-43DE-A5FA-5EB917FB5B8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64" name="Text Box 21">
          <a:extLst>
            <a:ext uri="{FF2B5EF4-FFF2-40B4-BE49-F238E27FC236}">
              <a16:creationId xmlns:a16="http://schemas.microsoft.com/office/drawing/2014/main" id="{B4A1A501-1C5D-44ED-857C-1634B42971C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65" name="Text Box 14">
          <a:extLst>
            <a:ext uri="{FF2B5EF4-FFF2-40B4-BE49-F238E27FC236}">
              <a16:creationId xmlns:a16="http://schemas.microsoft.com/office/drawing/2014/main" id="{19D8E39D-A017-4142-8931-AFC1144FE14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66" name="Text Box 15">
          <a:extLst>
            <a:ext uri="{FF2B5EF4-FFF2-40B4-BE49-F238E27FC236}">
              <a16:creationId xmlns:a16="http://schemas.microsoft.com/office/drawing/2014/main" id="{114F5B3D-470C-41D8-AABF-BEE7BBA83D8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67" name="Text Box 16">
          <a:extLst>
            <a:ext uri="{FF2B5EF4-FFF2-40B4-BE49-F238E27FC236}">
              <a16:creationId xmlns:a16="http://schemas.microsoft.com/office/drawing/2014/main" id="{8EBB54E8-BF84-49DC-9BF6-1BCB623EE40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68" name="Text Box 17">
          <a:extLst>
            <a:ext uri="{FF2B5EF4-FFF2-40B4-BE49-F238E27FC236}">
              <a16:creationId xmlns:a16="http://schemas.microsoft.com/office/drawing/2014/main" id="{1E3A4372-A8DF-49E2-BFAE-BCBCFD4DC5F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69" name="Text Box 18">
          <a:extLst>
            <a:ext uri="{FF2B5EF4-FFF2-40B4-BE49-F238E27FC236}">
              <a16:creationId xmlns:a16="http://schemas.microsoft.com/office/drawing/2014/main" id="{4CC3AD2B-C88F-4763-8692-D9E9800E50C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70" name="Text Box 19">
          <a:extLst>
            <a:ext uri="{FF2B5EF4-FFF2-40B4-BE49-F238E27FC236}">
              <a16:creationId xmlns:a16="http://schemas.microsoft.com/office/drawing/2014/main" id="{1E115E3D-7A85-4000-BA29-35EC475E6EC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71" name="Text Box 20">
          <a:extLst>
            <a:ext uri="{FF2B5EF4-FFF2-40B4-BE49-F238E27FC236}">
              <a16:creationId xmlns:a16="http://schemas.microsoft.com/office/drawing/2014/main" id="{FAAF2EAC-96B0-42F0-803D-19DA9C76428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72" name="Text Box 21">
          <a:extLst>
            <a:ext uri="{FF2B5EF4-FFF2-40B4-BE49-F238E27FC236}">
              <a16:creationId xmlns:a16="http://schemas.microsoft.com/office/drawing/2014/main" id="{9C872626-42EE-48CD-8527-414CBC580F7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73" name="Text Box 22">
          <a:extLst>
            <a:ext uri="{FF2B5EF4-FFF2-40B4-BE49-F238E27FC236}">
              <a16:creationId xmlns:a16="http://schemas.microsoft.com/office/drawing/2014/main" id="{CC3E63F2-B741-4180-B121-4D2017B369E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74" name="Text Box 23">
          <a:extLst>
            <a:ext uri="{FF2B5EF4-FFF2-40B4-BE49-F238E27FC236}">
              <a16:creationId xmlns:a16="http://schemas.microsoft.com/office/drawing/2014/main" id="{BBB1EB1B-BBA8-4D6F-B5DC-1AECD0BAC9B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75" name="Text Box 24">
          <a:extLst>
            <a:ext uri="{FF2B5EF4-FFF2-40B4-BE49-F238E27FC236}">
              <a16:creationId xmlns:a16="http://schemas.microsoft.com/office/drawing/2014/main" id="{49E3A086-BF36-4AD7-B124-712A4D06874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76" name="Text Box 25">
          <a:extLst>
            <a:ext uri="{FF2B5EF4-FFF2-40B4-BE49-F238E27FC236}">
              <a16:creationId xmlns:a16="http://schemas.microsoft.com/office/drawing/2014/main" id="{9957169F-B5D2-4816-B905-8B7DBD4C620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77" name="Text Box 26">
          <a:extLst>
            <a:ext uri="{FF2B5EF4-FFF2-40B4-BE49-F238E27FC236}">
              <a16:creationId xmlns:a16="http://schemas.microsoft.com/office/drawing/2014/main" id="{346EBB97-7FD4-421E-BE93-43B8B7C29AB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78" name="Text Box 27">
          <a:extLst>
            <a:ext uri="{FF2B5EF4-FFF2-40B4-BE49-F238E27FC236}">
              <a16:creationId xmlns:a16="http://schemas.microsoft.com/office/drawing/2014/main" id="{406DF339-2F9C-4C33-9461-43AC3171B62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79" name="Text Box 28">
          <a:extLst>
            <a:ext uri="{FF2B5EF4-FFF2-40B4-BE49-F238E27FC236}">
              <a16:creationId xmlns:a16="http://schemas.microsoft.com/office/drawing/2014/main" id="{401F1949-FCFF-4922-8315-0B70F300441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80" name="Text Box 29">
          <a:extLst>
            <a:ext uri="{FF2B5EF4-FFF2-40B4-BE49-F238E27FC236}">
              <a16:creationId xmlns:a16="http://schemas.microsoft.com/office/drawing/2014/main" id="{B21420B3-FAB9-4D9B-87B1-00651B0E9E5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81" name="Text Box 14">
          <a:extLst>
            <a:ext uri="{FF2B5EF4-FFF2-40B4-BE49-F238E27FC236}">
              <a16:creationId xmlns:a16="http://schemas.microsoft.com/office/drawing/2014/main" id="{02D23D90-CB0F-4A3C-82E4-9403ACDE398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82" name="Text Box 15">
          <a:extLst>
            <a:ext uri="{FF2B5EF4-FFF2-40B4-BE49-F238E27FC236}">
              <a16:creationId xmlns:a16="http://schemas.microsoft.com/office/drawing/2014/main" id="{A8DE7C30-880F-4B1E-8EB5-4F22B6CF14F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83" name="Text Box 16">
          <a:extLst>
            <a:ext uri="{FF2B5EF4-FFF2-40B4-BE49-F238E27FC236}">
              <a16:creationId xmlns:a16="http://schemas.microsoft.com/office/drawing/2014/main" id="{1DA9CB0C-D756-436B-ADC7-16AAD8DDCB6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84" name="Text Box 17">
          <a:extLst>
            <a:ext uri="{FF2B5EF4-FFF2-40B4-BE49-F238E27FC236}">
              <a16:creationId xmlns:a16="http://schemas.microsoft.com/office/drawing/2014/main" id="{622AC474-137F-42C4-9BCF-3E1EE1FC0FA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85" name="Text Box 18">
          <a:extLst>
            <a:ext uri="{FF2B5EF4-FFF2-40B4-BE49-F238E27FC236}">
              <a16:creationId xmlns:a16="http://schemas.microsoft.com/office/drawing/2014/main" id="{1B55F4FE-14C9-40A0-93F3-221E03CE158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86" name="Text Box 19">
          <a:extLst>
            <a:ext uri="{FF2B5EF4-FFF2-40B4-BE49-F238E27FC236}">
              <a16:creationId xmlns:a16="http://schemas.microsoft.com/office/drawing/2014/main" id="{F655CAA9-03F9-4E59-9D2F-F95A937EDA0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87" name="Text Box 20">
          <a:extLst>
            <a:ext uri="{FF2B5EF4-FFF2-40B4-BE49-F238E27FC236}">
              <a16:creationId xmlns:a16="http://schemas.microsoft.com/office/drawing/2014/main" id="{6BD94747-1585-4E47-ADB2-FFD826358DB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88" name="Text Box 21">
          <a:extLst>
            <a:ext uri="{FF2B5EF4-FFF2-40B4-BE49-F238E27FC236}">
              <a16:creationId xmlns:a16="http://schemas.microsoft.com/office/drawing/2014/main" id="{A9DF5DBD-77D8-4CC8-8607-17E9813BE2F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89" name="Text Box 14">
          <a:extLst>
            <a:ext uri="{FF2B5EF4-FFF2-40B4-BE49-F238E27FC236}">
              <a16:creationId xmlns:a16="http://schemas.microsoft.com/office/drawing/2014/main" id="{B2CDBBE3-1FC0-4FAE-A859-1FC0B5EBC26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90" name="Text Box 15">
          <a:extLst>
            <a:ext uri="{FF2B5EF4-FFF2-40B4-BE49-F238E27FC236}">
              <a16:creationId xmlns:a16="http://schemas.microsoft.com/office/drawing/2014/main" id="{22C96223-6ACE-489E-B0DA-8FF6BF4BE90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91" name="Text Box 16">
          <a:extLst>
            <a:ext uri="{FF2B5EF4-FFF2-40B4-BE49-F238E27FC236}">
              <a16:creationId xmlns:a16="http://schemas.microsoft.com/office/drawing/2014/main" id="{641D1364-51E9-4B6E-BC28-298834F7EEC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92" name="Text Box 17">
          <a:extLst>
            <a:ext uri="{FF2B5EF4-FFF2-40B4-BE49-F238E27FC236}">
              <a16:creationId xmlns:a16="http://schemas.microsoft.com/office/drawing/2014/main" id="{03790624-0CA7-434F-BA19-80425CA9BB9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93" name="Text Box 18">
          <a:extLst>
            <a:ext uri="{FF2B5EF4-FFF2-40B4-BE49-F238E27FC236}">
              <a16:creationId xmlns:a16="http://schemas.microsoft.com/office/drawing/2014/main" id="{6B81346D-1E67-4071-BDD9-610D81ABAD8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94" name="Text Box 19">
          <a:extLst>
            <a:ext uri="{FF2B5EF4-FFF2-40B4-BE49-F238E27FC236}">
              <a16:creationId xmlns:a16="http://schemas.microsoft.com/office/drawing/2014/main" id="{110FD2DA-AFC1-47C7-B011-2752FA9D99A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95" name="Text Box 20">
          <a:extLst>
            <a:ext uri="{FF2B5EF4-FFF2-40B4-BE49-F238E27FC236}">
              <a16:creationId xmlns:a16="http://schemas.microsoft.com/office/drawing/2014/main" id="{EB48A041-008B-4009-9A3F-E44CAA474ED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96" name="Text Box 21">
          <a:extLst>
            <a:ext uri="{FF2B5EF4-FFF2-40B4-BE49-F238E27FC236}">
              <a16:creationId xmlns:a16="http://schemas.microsoft.com/office/drawing/2014/main" id="{58996E0D-BC0E-4EDC-BFA0-6F290CBB0BD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97" name="Text Box 22">
          <a:extLst>
            <a:ext uri="{FF2B5EF4-FFF2-40B4-BE49-F238E27FC236}">
              <a16:creationId xmlns:a16="http://schemas.microsoft.com/office/drawing/2014/main" id="{0D90576F-5B10-489D-8ED2-E8F0B5D0428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98" name="Text Box 23">
          <a:extLst>
            <a:ext uri="{FF2B5EF4-FFF2-40B4-BE49-F238E27FC236}">
              <a16:creationId xmlns:a16="http://schemas.microsoft.com/office/drawing/2014/main" id="{E2916BD7-C3CD-4E6F-81A9-CF72F7CA681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699" name="Text Box 24">
          <a:extLst>
            <a:ext uri="{FF2B5EF4-FFF2-40B4-BE49-F238E27FC236}">
              <a16:creationId xmlns:a16="http://schemas.microsoft.com/office/drawing/2014/main" id="{9D17DD5E-ECB7-4CAC-94FF-DB9FE784087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00" name="Text Box 25">
          <a:extLst>
            <a:ext uri="{FF2B5EF4-FFF2-40B4-BE49-F238E27FC236}">
              <a16:creationId xmlns:a16="http://schemas.microsoft.com/office/drawing/2014/main" id="{CF67D869-6D20-431B-A1A2-CD9A841BA44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01" name="Text Box 26">
          <a:extLst>
            <a:ext uri="{FF2B5EF4-FFF2-40B4-BE49-F238E27FC236}">
              <a16:creationId xmlns:a16="http://schemas.microsoft.com/office/drawing/2014/main" id="{1E10D320-D944-44C1-A348-19866E33386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02" name="Text Box 27">
          <a:extLst>
            <a:ext uri="{FF2B5EF4-FFF2-40B4-BE49-F238E27FC236}">
              <a16:creationId xmlns:a16="http://schemas.microsoft.com/office/drawing/2014/main" id="{286F1711-ADED-4B38-83A5-E9D8D4B0CA3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03" name="Text Box 28">
          <a:extLst>
            <a:ext uri="{FF2B5EF4-FFF2-40B4-BE49-F238E27FC236}">
              <a16:creationId xmlns:a16="http://schemas.microsoft.com/office/drawing/2014/main" id="{6BFE6B18-5959-4F89-B56C-420D9E55F6D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04" name="Text Box 29">
          <a:extLst>
            <a:ext uri="{FF2B5EF4-FFF2-40B4-BE49-F238E27FC236}">
              <a16:creationId xmlns:a16="http://schemas.microsoft.com/office/drawing/2014/main" id="{B90569F2-D9FA-4EC0-B7DE-EF620D58E95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05" name="Text Box 14">
          <a:extLst>
            <a:ext uri="{FF2B5EF4-FFF2-40B4-BE49-F238E27FC236}">
              <a16:creationId xmlns:a16="http://schemas.microsoft.com/office/drawing/2014/main" id="{0EEC0FE3-273F-4E2C-8281-DD9AF887882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06" name="Text Box 15">
          <a:extLst>
            <a:ext uri="{FF2B5EF4-FFF2-40B4-BE49-F238E27FC236}">
              <a16:creationId xmlns:a16="http://schemas.microsoft.com/office/drawing/2014/main" id="{4987875A-028C-4402-94CD-CE4822CA64D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07" name="Text Box 16">
          <a:extLst>
            <a:ext uri="{FF2B5EF4-FFF2-40B4-BE49-F238E27FC236}">
              <a16:creationId xmlns:a16="http://schemas.microsoft.com/office/drawing/2014/main" id="{E7BAD6BC-8FD1-41B1-88AF-394402D75FD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08" name="Text Box 17">
          <a:extLst>
            <a:ext uri="{FF2B5EF4-FFF2-40B4-BE49-F238E27FC236}">
              <a16:creationId xmlns:a16="http://schemas.microsoft.com/office/drawing/2014/main" id="{08606393-CE52-4835-92C3-FF8DBFCCC8F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09" name="Text Box 18">
          <a:extLst>
            <a:ext uri="{FF2B5EF4-FFF2-40B4-BE49-F238E27FC236}">
              <a16:creationId xmlns:a16="http://schemas.microsoft.com/office/drawing/2014/main" id="{A7A17BB3-C2FE-42DD-9D9D-1AA8777C3FD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10" name="Text Box 19">
          <a:extLst>
            <a:ext uri="{FF2B5EF4-FFF2-40B4-BE49-F238E27FC236}">
              <a16:creationId xmlns:a16="http://schemas.microsoft.com/office/drawing/2014/main" id="{83CE443E-CEF1-4A4D-9DF3-85976FA27B7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11" name="Text Box 20">
          <a:extLst>
            <a:ext uri="{FF2B5EF4-FFF2-40B4-BE49-F238E27FC236}">
              <a16:creationId xmlns:a16="http://schemas.microsoft.com/office/drawing/2014/main" id="{EB648F20-D33B-48D3-AA20-FE729A97849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12" name="Text Box 21">
          <a:extLst>
            <a:ext uri="{FF2B5EF4-FFF2-40B4-BE49-F238E27FC236}">
              <a16:creationId xmlns:a16="http://schemas.microsoft.com/office/drawing/2014/main" id="{F84FAE9F-053E-49D2-97D3-46EA322F844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13" name="Text Box 14">
          <a:extLst>
            <a:ext uri="{FF2B5EF4-FFF2-40B4-BE49-F238E27FC236}">
              <a16:creationId xmlns:a16="http://schemas.microsoft.com/office/drawing/2014/main" id="{41BA3432-9ED5-48A5-8779-D124CF9054A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14" name="Text Box 15">
          <a:extLst>
            <a:ext uri="{FF2B5EF4-FFF2-40B4-BE49-F238E27FC236}">
              <a16:creationId xmlns:a16="http://schemas.microsoft.com/office/drawing/2014/main" id="{63A96EBD-996B-49CF-95C3-B443D5740BC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15" name="Text Box 16">
          <a:extLst>
            <a:ext uri="{FF2B5EF4-FFF2-40B4-BE49-F238E27FC236}">
              <a16:creationId xmlns:a16="http://schemas.microsoft.com/office/drawing/2014/main" id="{5E7113EA-0083-4F8C-BEDA-A3A338AAA78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16" name="Text Box 17">
          <a:extLst>
            <a:ext uri="{FF2B5EF4-FFF2-40B4-BE49-F238E27FC236}">
              <a16:creationId xmlns:a16="http://schemas.microsoft.com/office/drawing/2014/main" id="{AC1D7E03-043C-43C1-A980-F78EBD169AC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17" name="Text Box 18">
          <a:extLst>
            <a:ext uri="{FF2B5EF4-FFF2-40B4-BE49-F238E27FC236}">
              <a16:creationId xmlns:a16="http://schemas.microsoft.com/office/drawing/2014/main" id="{51A65ABB-05B7-478D-91E7-C7F71C5A3EA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18" name="Text Box 19">
          <a:extLst>
            <a:ext uri="{FF2B5EF4-FFF2-40B4-BE49-F238E27FC236}">
              <a16:creationId xmlns:a16="http://schemas.microsoft.com/office/drawing/2014/main" id="{53443FCA-F624-4D54-B4EC-EABA47904F2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19" name="Text Box 20">
          <a:extLst>
            <a:ext uri="{FF2B5EF4-FFF2-40B4-BE49-F238E27FC236}">
              <a16:creationId xmlns:a16="http://schemas.microsoft.com/office/drawing/2014/main" id="{F6C0F183-98F6-41E2-BB34-1F0632B4E0E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20" name="Text Box 21">
          <a:extLst>
            <a:ext uri="{FF2B5EF4-FFF2-40B4-BE49-F238E27FC236}">
              <a16:creationId xmlns:a16="http://schemas.microsoft.com/office/drawing/2014/main" id="{3F0453E9-1140-4763-86E8-0EEBEFEACDA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21" name="Text Box 22">
          <a:extLst>
            <a:ext uri="{FF2B5EF4-FFF2-40B4-BE49-F238E27FC236}">
              <a16:creationId xmlns:a16="http://schemas.microsoft.com/office/drawing/2014/main" id="{E4CFB004-8F68-4291-A1B2-A91DF75D925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22" name="Text Box 23">
          <a:extLst>
            <a:ext uri="{FF2B5EF4-FFF2-40B4-BE49-F238E27FC236}">
              <a16:creationId xmlns:a16="http://schemas.microsoft.com/office/drawing/2014/main" id="{6D81EB71-E0FA-4D1F-A5A6-B846187539D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23" name="Text Box 24">
          <a:extLst>
            <a:ext uri="{FF2B5EF4-FFF2-40B4-BE49-F238E27FC236}">
              <a16:creationId xmlns:a16="http://schemas.microsoft.com/office/drawing/2014/main" id="{C2D25C0F-FA8B-4B42-8D57-A18F99DC59F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24" name="Text Box 25">
          <a:extLst>
            <a:ext uri="{FF2B5EF4-FFF2-40B4-BE49-F238E27FC236}">
              <a16:creationId xmlns:a16="http://schemas.microsoft.com/office/drawing/2014/main" id="{EB5AAFCB-4483-48F9-8573-52770E12495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25" name="Text Box 26">
          <a:extLst>
            <a:ext uri="{FF2B5EF4-FFF2-40B4-BE49-F238E27FC236}">
              <a16:creationId xmlns:a16="http://schemas.microsoft.com/office/drawing/2014/main" id="{B14FE0AF-2FC6-4669-837A-C6FC47D74B6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26" name="Text Box 27">
          <a:extLst>
            <a:ext uri="{FF2B5EF4-FFF2-40B4-BE49-F238E27FC236}">
              <a16:creationId xmlns:a16="http://schemas.microsoft.com/office/drawing/2014/main" id="{FAC51741-E986-4A96-B273-E3E9EAD8E5F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27" name="Text Box 28">
          <a:extLst>
            <a:ext uri="{FF2B5EF4-FFF2-40B4-BE49-F238E27FC236}">
              <a16:creationId xmlns:a16="http://schemas.microsoft.com/office/drawing/2014/main" id="{CBB9179B-DEE3-4854-83B0-3C314AAF2D0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28" name="Text Box 29">
          <a:extLst>
            <a:ext uri="{FF2B5EF4-FFF2-40B4-BE49-F238E27FC236}">
              <a16:creationId xmlns:a16="http://schemas.microsoft.com/office/drawing/2014/main" id="{570A758C-1CC4-46E8-8CC9-208251672CD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29" name="Text Box 14">
          <a:extLst>
            <a:ext uri="{FF2B5EF4-FFF2-40B4-BE49-F238E27FC236}">
              <a16:creationId xmlns:a16="http://schemas.microsoft.com/office/drawing/2014/main" id="{85CF1BA0-56BA-41AD-A7C8-8C24C2A9B87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30" name="Text Box 15">
          <a:extLst>
            <a:ext uri="{FF2B5EF4-FFF2-40B4-BE49-F238E27FC236}">
              <a16:creationId xmlns:a16="http://schemas.microsoft.com/office/drawing/2014/main" id="{B184A258-9E22-47DD-84F0-DC04E3D9657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31" name="Text Box 16">
          <a:extLst>
            <a:ext uri="{FF2B5EF4-FFF2-40B4-BE49-F238E27FC236}">
              <a16:creationId xmlns:a16="http://schemas.microsoft.com/office/drawing/2014/main" id="{E13AC6E9-2CC3-45EB-BD3C-AFA6F4464B7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32" name="Text Box 17">
          <a:extLst>
            <a:ext uri="{FF2B5EF4-FFF2-40B4-BE49-F238E27FC236}">
              <a16:creationId xmlns:a16="http://schemas.microsoft.com/office/drawing/2014/main" id="{36C0380A-B121-4EA1-B1A4-05C15F1EC3C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33" name="Text Box 18">
          <a:extLst>
            <a:ext uri="{FF2B5EF4-FFF2-40B4-BE49-F238E27FC236}">
              <a16:creationId xmlns:a16="http://schemas.microsoft.com/office/drawing/2014/main" id="{C25B182A-432E-41B9-8711-B72E2373885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34" name="Text Box 19">
          <a:extLst>
            <a:ext uri="{FF2B5EF4-FFF2-40B4-BE49-F238E27FC236}">
              <a16:creationId xmlns:a16="http://schemas.microsoft.com/office/drawing/2014/main" id="{62032A09-D1D4-43D9-BB88-F2FC26BC895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35" name="Text Box 20">
          <a:extLst>
            <a:ext uri="{FF2B5EF4-FFF2-40B4-BE49-F238E27FC236}">
              <a16:creationId xmlns:a16="http://schemas.microsoft.com/office/drawing/2014/main" id="{6613D0F3-0193-4151-A411-4E8670EA8B8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36" name="Text Box 21">
          <a:extLst>
            <a:ext uri="{FF2B5EF4-FFF2-40B4-BE49-F238E27FC236}">
              <a16:creationId xmlns:a16="http://schemas.microsoft.com/office/drawing/2014/main" id="{D95FDD3A-3AAA-4040-B0C0-C1849FEF7C7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37" name="Text Box 14">
          <a:extLst>
            <a:ext uri="{FF2B5EF4-FFF2-40B4-BE49-F238E27FC236}">
              <a16:creationId xmlns:a16="http://schemas.microsoft.com/office/drawing/2014/main" id="{6BC05AC5-6615-4B6F-AF78-7C009E32BC1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38" name="Text Box 15">
          <a:extLst>
            <a:ext uri="{FF2B5EF4-FFF2-40B4-BE49-F238E27FC236}">
              <a16:creationId xmlns:a16="http://schemas.microsoft.com/office/drawing/2014/main" id="{0FB4E251-D654-465D-9966-DE1A6442DEF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39" name="Text Box 16">
          <a:extLst>
            <a:ext uri="{FF2B5EF4-FFF2-40B4-BE49-F238E27FC236}">
              <a16:creationId xmlns:a16="http://schemas.microsoft.com/office/drawing/2014/main" id="{450C4BCB-393A-4362-B1E6-3AB165610B3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40" name="Text Box 17">
          <a:extLst>
            <a:ext uri="{FF2B5EF4-FFF2-40B4-BE49-F238E27FC236}">
              <a16:creationId xmlns:a16="http://schemas.microsoft.com/office/drawing/2014/main" id="{9D89912A-ABE6-4249-A602-06647A71590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41" name="Text Box 18">
          <a:extLst>
            <a:ext uri="{FF2B5EF4-FFF2-40B4-BE49-F238E27FC236}">
              <a16:creationId xmlns:a16="http://schemas.microsoft.com/office/drawing/2014/main" id="{803206D2-897A-4791-98A1-FC9FF043360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42" name="Text Box 19">
          <a:extLst>
            <a:ext uri="{FF2B5EF4-FFF2-40B4-BE49-F238E27FC236}">
              <a16:creationId xmlns:a16="http://schemas.microsoft.com/office/drawing/2014/main" id="{1C88175D-5242-4C08-B598-017151A9E53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43" name="Text Box 20">
          <a:extLst>
            <a:ext uri="{FF2B5EF4-FFF2-40B4-BE49-F238E27FC236}">
              <a16:creationId xmlns:a16="http://schemas.microsoft.com/office/drawing/2014/main" id="{93E92D24-3609-4F04-BC1C-7B5149885C4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44" name="Text Box 21">
          <a:extLst>
            <a:ext uri="{FF2B5EF4-FFF2-40B4-BE49-F238E27FC236}">
              <a16:creationId xmlns:a16="http://schemas.microsoft.com/office/drawing/2014/main" id="{53D38CDD-524F-4F57-B258-08991F16DE1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45" name="Text Box 22">
          <a:extLst>
            <a:ext uri="{FF2B5EF4-FFF2-40B4-BE49-F238E27FC236}">
              <a16:creationId xmlns:a16="http://schemas.microsoft.com/office/drawing/2014/main" id="{82442D02-65E9-458B-B0D8-FFE3BC708FE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46" name="Text Box 23">
          <a:extLst>
            <a:ext uri="{FF2B5EF4-FFF2-40B4-BE49-F238E27FC236}">
              <a16:creationId xmlns:a16="http://schemas.microsoft.com/office/drawing/2014/main" id="{289F3794-2D5B-4187-9748-BE60C941F76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47" name="Text Box 24">
          <a:extLst>
            <a:ext uri="{FF2B5EF4-FFF2-40B4-BE49-F238E27FC236}">
              <a16:creationId xmlns:a16="http://schemas.microsoft.com/office/drawing/2014/main" id="{36A7B290-C9D7-4079-A6B4-0F34EDED4B1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48" name="Text Box 25">
          <a:extLst>
            <a:ext uri="{FF2B5EF4-FFF2-40B4-BE49-F238E27FC236}">
              <a16:creationId xmlns:a16="http://schemas.microsoft.com/office/drawing/2014/main" id="{6B9C5A03-1BEC-4C46-8518-A81D308C2C4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49" name="Text Box 26">
          <a:extLst>
            <a:ext uri="{FF2B5EF4-FFF2-40B4-BE49-F238E27FC236}">
              <a16:creationId xmlns:a16="http://schemas.microsoft.com/office/drawing/2014/main" id="{E466F93C-2B44-40CF-B59F-8EBEF8054F9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50" name="Text Box 27">
          <a:extLst>
            <a:ext uri="{FF2B5EF4-FFF2-40B4-BE49-F238E27FC236}">
              <a16:creationId xmlns:a16="http://schemas.microsoft.com/office/drawing/2014/main" id="{85C41FF4-20B7-4F01-B5F1-1A83CF02E47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51" name="Text Box 28">
          <a:extLst>
            <a:ext uri="{FF2B5EF4-FFF2-40B4-BE49-F238E27FC236}">
              <a16:creationId xmlns:a16="http://schemas.microsoft.com/office/drawing/2014/main" id="{5D15C033-A5C8-46E0-8B37-92E4F761869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52" name="Text Box 29">
          <a:extLst>
            <a:ext uri="{FF2B5EF4-FFF2-40B4-BE49-F238E27FC236}">
              <a16:creationId xmlns:a16="http://schemas.microsoft.com/office/drawing/2014/main" id="{91C89B98-9BB2-4F3C-8424-78AAC58CB73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53" name="Text Box 14">
          <a:extLst>
            <a:ext uri="{FF2B5EF4-FFF2-40B4-BE49-F238E27FC236}">
              <a16:creationId xmlns:a16="http://schemas.microsoft.com/office/drawing/2014/main" id="{CC693454-5E3F-40D5-98B1-8B48459585D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54" name="Text Box 15">
          <a:extLst>
            <a:ext uri="{FF2B5EF4-FFF2-40B4-BE49-F238E27FC236}">
              <a16:creationId xmlns:a16="http://schemas.microsoft.com/office/drawing/2014/main" id="{4E77957C-0DEF-41B0-80EB-BD9698E0C23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55" name="Text Box 16">
          <a:extLst>
            <a:ext uri="{FF2B5EF4-FFF2-40B4-BE49-F238E27FC236}">
              <a16:creationId xmlns:a16="http://schemas.microsoft.com/office/drawing/2014/main" id="{A6777248-A371-4C30-8BE2-1C875051EE2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56" name="Text Box 17">
          <a:extLst>
            <a:ext uri="{FF2B5EF4-FFF2-40B4-BE49-F238E27FC236}">
              <a16:creationId xmlns:a16="http://schemas.microsoft.com/office/drawing/2014/main" id="{32303033-5C1D-4033-9CD2-77535502E22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57" name="Text Box 18">
          <a:extLst>
            <a:ext uri="{FF2B5EF4-FFF2-40B4-BE49-F238E27FC236}">
              <a16:creationId xmlns:a16="http://schemas.microsoft.com/office/drawing/2014/main" id="{319427C2-4867-4083-A111-9B487F952A4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58" name="Text Box 19">
          <a:extLst>
            <a:ext uri="{FF2B5EF4-FFF2-40B4-BE49-F238E27FC236}">
              <a16:creationId xmlns:a16="http://schemas.microsoft.com/office/drawing/2014/main" id="{671234D5-942A-4F23-B77F-2609D4DC5A8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59" name="Text Box 20">
          <a:extLst>
            <a:ext uri="{FF2B5EF4-FFF2-40B4-BE49-F238E27FC236}">
              <a16:creationId xmlns:a16="http://schemas.microsoft.com/office/drawing/2014/main" id="{423E4ACF-527B-4DA7-9D97-4FC395C9A73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60" name="Text Box 21">
          <a:extLst>
            <a:ext uri="{FF2B5EF4-FFF2-40B4-BE49-F238E27FC236}">
              <a16:creationId xmlns:a16="http://schemas.microsoft.com/office/drawing/2014/main" id="{25DF6C82-126A-464A-8EC0-7620F2E86BE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61" name="Text Box 14">
          <a:extLst>
            <a:ext uri="{FF2B5EF4-FFF2-40B4-BE49-F238E27FC236}">
              <a16:creationId xmlns:a16="http://schemas.microsoft.com/office/drawing/2014/main" id="{6FA28CC2-1601-4E8E-9CF1-E7E2CDCBF1F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62" name="Text Box 15">
          <a:extLst>
            <a:ext uri="{FF2B5EF4-FFF2-40B4-BE49-F238E27FC236}">
              <a16:creationId xmlns:a16="http://schemas.microsoft.com/office/drawing/2014/main" id="{1A62832E-4084-492F-94FA-19E3612586B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63" name="Text Box 16">
          <a:extLst>
            <a:ext uri="{FF2B5EF4-FFF2-40B4-BE49-F238E27FC236}">
              <a16:creationId xmlns:a16="http://schemas.microsoft.com/office/drawing/2014/main" id="{BA3C9502-E83A-491B-820C-5341A5DC000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64" name="Text Box 17">
          <a:extLst>
            <a:ext uri="{FF2B5EF4-FFF2-40B4-BE49-F238E27FC236}">
              <a16:creationId xmlns:a16="http://schemas.microsoft.com/office/drawing/2014/main" id="{39C68DCC-648C-40E0-A6C6-43ADA125FEC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65" name="Text Box 18">
          <a:extLst>
            <a:ext uri="{FF2B5EF4-FFF2-40B4-BE49-F238E27FC236}">
              <a16:creationId xmlns:a16="http://schemas.microsoft.com/office/drawing/2014/main" id="{620312F1-84E3-4212-B59D-96D5268E48B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66" name="Text Box 19">
          <a:extLst>
            <a:ext uri="{FF2B5EF4-FFF2-40B4-BE49-F238E27FC236}">
              <a16:creationId xmlns:a16="http://schemas.microsoft.com/office/drawing/2014/main" id="{A460B80C-4293-4C0C-AF6B-AAE0AC1ABDF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67" name="Text Box 20">
          <a:extLst>
            <a:ext uri="{FF2B5EF4-FFF2-40B4-BE49-F238E27FC236}">
              <a16:creationId xmlns:a16="http://schemas.microsoft.com/office/drawing/2014/main" id="{BB9B402D-A772-4BC2-90C1-C5E7B3FE7D3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68" name="Text Box 21">
          <a:extLst>
            <a:ext uri="{FF2B5EF4-FFF2-40B4-BE49-F238E27FC236}">
              <a16:creationId xmlns:a16="http://schemas.microsoft.com/office/drawing/2014/main" id="{3A33EC6B-E770-49E5-A16E-FB85AC535CF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69" name="Text Box 22">
          <a:extLst>
            <a:ext uri="{FF2B5EF4-FFF2-40B4-BE49-F238E27FC236}">
              <a16:creationId xmlns:a16="http://schemas.microsoft.com/office/drawing/2014/main" id="{6F4FB0D1-6D11-43B1-B536-87904925F0D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70" name="Text Box 23">
          <a:extLst>
            <a:ext uri="{FF2B5EF4-FFF2-40B4-BE49-F238E27FC236}">
              <a16:creationId xmlns:a16="http://schemas.microsoft.com/office/drawing/2014/main" id="{752F457A-206E-4B94-9C97-18A077349C6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71" name="Text Box 24">
          <a:extLst>
            <a:ext uri="{FF2B5EF4-FFF2-40B4-BE49-F238E27FC236}">
              <a16:creationId xmlns:a16="http://schemas.microsoft.com/office/drawing/2014/main" id="{59EDCBE4-4FD5-4373-823D-9FA84D53CD0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72" name="Text Box 25">
          <a:extLst>
            <a:ext uri="{FF2B5EF4-FFF2-40B4-BE49-F238E27FC236}">
              <a16:creationId xmlns:a16="http://schemas.microsoft.com/office/drawing/2014/main" id="{09ECB140-D1CB-459C-AA07-14CB68B8909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73" name="Text Box 26">
          <a:extLst>
            <a:ext uri="{FF2B5EF4-FFF2-40B4-BE49-F238E27FC236}">
              <a16:creationId xmlns:a16="http://schemas.microsoft.com/office/drawing/2014/main" id="{3F120378-B2CF-4B97-943D-20DA12BCA50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74" name="Text Box 27">
          <a:extLst>
            <a:ext uri="{FF2B5EF4-FFF2-40B4-BE49-F238E27FC236}">
              <a16:creationId xmlns:a16="http://schemas.microsoft.com/office/drawing/2014/main" id="{2BC9F5A0-C04F-40BA-9375-6F098DF20EF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75" name="Text Box 28">
          <a:extLst>
            <a:ext uri="{FF2B5EF4-FFF2-40B4-BE49-F238E27FC236}">
              <a16:creationId xmlns:a16="http://schemas.microsoft.com/office/drawing/2014/main" id="{746B8DB5-66F2-4860-A40B-A722B982698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76" name="Text Box 29">
          <a:extLst>
            <a:ext uri="{FF2B5EF4-FFF2-40B4-BE49-F238E27FC236}">
              <a16:creationId xmlns:a16="http://schemas.microsoft.com/office/drawing/2014/main" id="{02180817-5DB2-4FEE-8EBA-CF878C8B367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77" name="Text Box 14">
          <a:extLst>
            <a:ext uri="{FF2B5EF4-FFF2-40B4-BE49-F238E27FC236}">
              <a16:creationId xmlns:a16="http://schemas.microsoft.com/office/drawing/2014/main" id="{6140B063-C39C-4CC2-9897-C055FC3C419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78" name="Text Box 15">
          <a:extLst>
            <a:ext uri="{FF2B5EF4-FFF2-40B4-BE49-F238E27FC236}">
              <a16:creationId xmlns:a16="http://schemas.microsoft.com/office/drawing/2014/main" id="{390ADE9E-F05F-4507-8510-5321E5681B9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79" name="Text Box 16">
          <a:extLst>
            <a:ext uri="{FF2B5EF4-FFF2-40B4-BE49-F238E27FC236}">
              <a16:creationId xmlns:a16="http://schemas.microsoft.com/office/drawing/2014/main" id="{62206E6D-E65B-4A38-8CB6-E71EDF5EA29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80" name="Text Box 17">
          <a:extLst>
            <a:ext uri="{FF2B5EF4-FFF2-40B4-BE49-F238E27FC236}">
              <a16:creationId xmlns:a16="http://schemas.microsoft.com/office/drawing/2014/main" id="{C0D40E65-0F8D-4A8B-BC9B-82BBCC15D21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81" name="Text Box 18">
          <a:extLst>
            <a:ext uri="{FF2B5EF4-FFF2-40B4-BE49-F238E27FC236}">
              <a16:creationId xmlns:a16="http://schemas.microsoft.com/office/drawing/2014/main" id="{06AE63B6-A996-4E7B-9B90-92053633511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82" name="Text Box 19">
          <a:extLst>
            <a:ext uri="{FF2B5EF4-FFF2-40B4-BE49-F238E27FC236}">
              <a16:creationId xmlns:a16="http://schemas.microsoft.com/office/drawing/2014/main" id="{628CE0FD-7EB9-4A22-A8FC-AFDFF7091F2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83" name="Text Box 20">
          <a:extLst>
            <a:ext uri="{FF2B5EF4-FFF2-40B4-BE49-F238E27FC236}">
              <a16:creationId xmlns:a16="http://schemas.microsoft.com/office/drawing/2014/main" id="{5B0D3A5C-CD88-4B26-BD15-028636C5939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84" name="Text Box 21">
          <a:extLst>
            <a:ext uri="{FF2B5EF4-FFF2-40B4-BE49-F238E27FC236}">
              <a16:creationId xmlns:a16="http://schemas.microsoft.com/office/drawing/2014/main" id="{536AF342-33AE-4660-9876-EACF8626358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85" name="Text Box 14">
          <a:extLst>
            <a:ext uri="{FF2B5EF4-FFF2-40B4-BE49-F238E27FC236}">
              <a16:creationId xmlns:a16="http://schemas.microsoft.com/office/drawing/2014/main" id="{3978D1E9-C363-4570-9101-5CF2B60CEB3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86" name="Text Box 15">
          <a:extLst>
            <a:ext uri="{FF2B5EF4-FFF2-40B4-BE49-F238E27FC236}">
              <a16:creationId xmlns:a16="http://schemas.microsoft.com/office/drawing/2014/main" id="{D305D5BE-3C13-4A2D-8B3E-1E2C36264B2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87" name="Text Box 16">
          <a:extLst>
            <a:ext uri="{FF2B5EF4-FFF2-40B4-BE49-F238E27FC236}">
              <a16:creationId xmlns:a16="http://schemas.microsoft.com/office/drawing/2014/main" id="{830C22FA-68B2-4F1C-AA3B-9EBD3349BE4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88" name="Text Box 17">
          <a:extLst>
            <a:ext uri="{FF2B5EF4-FFF2-40B4-BE49-F238E27FC236}">
              <a16:creationId xmlns:a16="http://schemas.microsoft.com/office/drawing/2014/main" id="{E5A12402-62A2-4A49-A188-68685D8BC52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89" name="Text Box 18">
          <a:extLst>
            <a:ext uri="{FF2B5EF4-FFF2-40B4-BE49-F238E27FC236}">
              <a16:creationId xmlns:a16="http://schemas.microsoft.com/office/drawing/2014/main" id="{D6A2DF9B-D046-4C33-B539-536E16E4486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90" name="Text Box 19">
          <a:extLst>
            <a:ext uri="{FF2B5EF4-FFF2-40B4-BE49-F238E27FC236}">
              <a16:creationId xmlns:a16="http://schemas.microsoft.com/office/drawing/2014/main" id="{9EC181E0-0708-48A9-8868-6C41B9B8033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91" name="Text Box 20">
          <a:extLst>
            <a:ext uri="{FF2B5EF4-FFF2-40B4-BE49-F238E27FC236}">
              <a16:creationId xmlns:a16="http://schemas.microsoft.com/office/drawing/2014/main" id="{F79BA88C-5BB5-45D4-90FE-83C1109E91A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92" name="Text Box 21">
          <a:extLst>
            <a:ext uri="{FF2B5EF4-FFF2-40B4-BE49-F238E27FC236}">
              <a16:creationId xmlns:a16="http://schemas.microsoft.com/office/drawing/2014/main" id="{FD1AF57E-A0C3-487C-9CB7-99E311D0A85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93" name="Text Box 22">
          <a:extLst>
            <a:ext uri="{FF2B5EF4-FFF2-40B4-BE49-F238E27FC236}">
              <a16:creationId xmlns:a16="http://schemas.microsoft.com/office/drawing/2014/main" id="{0743F6DF-550E-4C90-9FAF-FC9669F6549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94" name="Text Box 23">
          <a:extLst>
            <a:ext uri="{FF2B5EF4-FFF2-40B4-BE49-F238E27FC236}">
              <a16:creationId xmlns:a16="http://schemas.microsoft.com/office/drawing/2014/main" id="{E45B5D47-2926-4879-9EA0-9157C5A12DF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95" name="Text Box 24">
          <a:extLst>
            <a:ext uri="{FF2B5EF4-FFF2-40B4-BE49-F238E27FC236}">
              <a16:creationId xmlns:a16="http://schemas.microsoft.com/office/drawing/2014/main" id="{A5F7C80A-B732-4761-8725-42B6FF109CB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96" name="Text Box 25">
          <a:extLst>
            <a:ext uri="{FF2B5EF4-FFF2-40B4-BE49-F238E27FC236}">
              <a16:creationId xmlns:a16="http://schemas.microsoft.com/office/drawing/2014/main" id="{553F02B1-81A8-46AC-98E1-E3ECC8B313F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97" name="Text Box 26">
          <a:extLst>
            <a:ext uri="{FF2B5EF4-FFF2-40B4-BE49-F238E27FC236}">
              <a16:creationId xmlns:a16="http://schemas.microsoft.com/office/drawing/2014/main" id="{3C9345DF-41B8-4766-9D29-BFC816582AD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98" name="Text Box 27">
          <a:extLst>
            <a:ext uri="{FF2B5EF4-FFF2-40B4-BE49-F238E27FC236}">
              <a16:creationId xmlns:a16="http://schemas.microsoft.com/office/drawing/2014/main" id="{F943A318-62F9-4217-ADA6-FCF5BD71E89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799" name="Text Box 28">
          <a:extLst>
            <a:ext uri="{FF2B5EF4-FFF2-40B4-BE49-F238E27FC236}">
              <a16:creationId xmlns:a16="http://schemas.microsoft.com/office/drawing/2014/main" id="{8D48CC73-46A6-428D-8855-A82BFC9E936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00" name="Text Box 29">
          <a:extLst>
            <a:ext uri="{FF2B5EF4-FFF2-40B4-BE49-F238E27FC236}">
              <a16:creationId xmlns:a16="http://schemas.microsoft.com/office/drawing/2014/main" id="{CEBE7975-E646-4C75-9EC1-9309F58318C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01" name="Text Box 14">
          <a:extLst>
            <a:ext uri="{FF2B5EF4-FFF2-40B4-BE49-F238E27FC236}">
              <a16:creationId xmlns:a16="http://schemas.microsoft.com/office/drawing/2014/main" id="{AD121916-A09A-4417-ABC9-9D6CEC75726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02" name="Text Box 15">
          <a:extLst>
            <a:ext uri="{FF2B5EF4-FFF2-40B4-BE49-F238E27FC236}">
              <a16:creationId xmlns:a16="http://schemas.microsoft.com/office/drawing/2014/main" id="{AF2FCC79-02F6-4DEE-AF52-5F43458891E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03" name="Text Box 16">
          <a:extLst>
            <a:ext uri="{FF2B5EF4-FFF2-40B4-BE49-F238E27FC236}">
              <a16:creationId xmlns:a16="http://schemas.microsoft.com/office/drawing/2014/main" id="{0D7E35B8-611C-4438-BFE5-21ABC43ECB2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04" name="Text Box 17">
          <a:extLst>
            <a:ext uri="{FF2B5EF4-FFF2-40B4-BE49-F238E27FC236}">
              <a16:creationId xmlns:a16="http://schemas.microsoft.com/office/drawing/2014/main" id="{EE898B46-EDF4-4C74-A7FA-439EAAF3865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05" name="Text Box 18">
          <a:extLst>
            <a:ext uri="{FF2B5EF4-FFF2-40B4-BE49-F238E27FC236}">
              <a16:creationId xmlns:a16="http://schemas.microsoft.com/office/drawing/2014/main" id="{DBA38D9D-F734-4EC2-8787-6624AA1C580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06" name="Text Box 19">
          <a:extLst>
            <a:ext uri="{FF2B5EF4-FFF2-40B4-BE49-F238E27FC236}">
              <a16:creationId xmlns:a16="http://schemas.microsoft.com/office/drawing/2014/main" id="{F746E8EF-2845-4C99-A331-3694360A73A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07" name="Text Box 20">
          <a:extLst>
            <a:ext uri="{FF2B5EF4-FFF2-40B4-BE49-F238E27FC236}">
              <a16:creationId xmlns:a16="http://schemas.microsoft.com/office/drawing/2014/main" id="{30419675-5FDC-4C3F-AD77-5A8F7C41106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08" name="Text Box 21">
          <a:extLst>
            <a:ext uri="{FF2B5EF4-FFF2-40B4-BE49-F238E27FC236}">
              <a16:creationId xmlns:a16="http://schemas.microsoft.com/office/drawing/2014/main" id="{C57CC293-496D-46F1-8CFA-C6491BBE227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09" name="Text Box 14">
          <a:extLst>
            <a:ext uri="{FF2B5EF4-FFF2-40B4-BE49-F238E27FC236}">
              <a16:creationId xmlns:a16="http://schemas.microsoft.com/office/drawing/2014/main" id="{AE4A11A8-8266-4B61-9D3D-ED0AAB0D136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10" name="Text Box 15">
          <a:extLst>
            <a:ext uri="{FF2B5EF4-FFF2-40B4-BE49-F238E27FC236}">
              <a16:creationId xmlns:a16="http://schemas.microsoft.com/office/drawing/2014/main" id="{8CABC963-EFC8-489C-A755-C0B8EF6D056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11" name="Text Box 16">
          <a:extLst>
            <a:ext uri="{FF2B5EF4-FFF2-40B4-BE49-F238E27FC236}">
              <a16:creationId xmlns:a16="http://schemas.microsoft.com/office/drawing/2014/main" id="{0810292E-E39F-4DD0-8C6E-139E80802B1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12" name="Text Box 17">
          <a:extLst>
            <a:ext uri="{FF2B5EF4-FFF2-40B4-BE49-F238E27FC236}">
              <a16:creationId xmlns:a16="http://schemas.microsoft.com/office/drawing/2014/main" id="{EE492990-0DC3-467D-98B3-6B3BA8ECB87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13" name="Text Box 18">
          <a:extLst>
            <a:ext uri="{FF2B5EF4-FFF2-40B4-BE49-F238E27FC236}">
              <a16:creationId xmlns:a16="http://schemas.microsoft.com/office/drawing/2014/main" id="{C5CA786D-71DF-44E8-91CD-EEA4A6675AB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14" name="Text Box 19">
          <a:extLst>
            <a:ext uri="{FF2B5EF4-FFF2-40B4-BE49-F238E27FC236}">
              <a16:creationId xmlns:a16="http://schemas.microsoft.com/office/drawing/2014/main" id="{A600E495-AB23-406C-BCE3-4E521CA4C83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15" name="Text Box 20">
          <a:extLst>
            <a:ext uri="{FF2B5EF4-FFF2-40B4-BE49-F238E27FC236}">
              <a16:creationId xmlns:a16="http://schemas.microsoft.com/office/drawing/2014/main" id="{EB9B3E7C-60C1-45BE-AAF2-7D90EF1B8DE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16" name="Text Box 21">
          <a:extLst>
            <a:ext uri="{FF2B5EF4-FFF2-40B4-BE49-F238E27FC236}">
              <a16:creationId xmlns:a16="http://schemas.microsoft.com/office/drawing/2014/main" id="{0B48E3F2-8530-42F3-8F57-1181E3EF441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17" name="Text Box 22">
          <a:extLst>
            <a:ext uri="{FF2B5EF4-FFF2-40B4-BE49-F238E27FC236}">
              <a16:creationId xmlns:a16="http://schemas.microsoft.com/office/drawing/2014/main" id="{0FB55901-A35C-4CA5-A66D-EBDA301A1DC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18" name="Text Box 23">
          <a:extLst>
            <a:ext uri="{FF2B5EF4-FFF2-40B4-BE49-F238E27FC236}">
              <a16:creationId xmlns:a16="http://schemas.microsoft.com/office/drawing/2014/main" id="{247B1F15-BFD0-487B-A551-B2801AF67A4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19" name="Text Box 24">
          <a:extLst>
            <a:ext uri="{FF2B5EF4-FFF2-40B4-BE49-F238E27FC236}">
              <a16:creationId xmlns:a16="http://schemas.microsoft.com/office/drawing/2014/main" id="{2F6CC3BC-3B50-495F-8FB6-934A0F59CF5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20" name="Text Box 25">
          <a:extLst>
            <a:ext uri="{FF2B5EF4-FFF2-40B4-BE49-F238E27FC236}">
              <a16:creationId xmlns:a16="http://schemas.microsoft.com/office/drawing/2014/main" id="{D02B8D22-3224-4F48-BEFA-29ED00CC959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21" name="Text Box 26">
          <a:extLst>
            <a:ext uri="{FF2B5EF4-FFF2-40B4-BE49-F238E27FC236}">
              <a16:creationId xmlns:a16="http://schemas.microsoft.com/office/drawing/2014/main" id="{13CA0709-9220-4AAA-896E-244C28482D9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22" name="Text Box 27">
          <a:extLst>
            <a:ext uri="{FF2B5EF4-FFF2-40B4-BE49-F238E27FC236}">
              <a16:creationId xmlns:a16="http://schemas.microsoft.com/office/drawing/2014/main" id="{F27E7F5E-18AD-4CC6-ACC3-E512FA844CE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23" name="Text Box 28">
          <a:extLst>
            <a:ext uri="{FF2B5EF4-FFF2-40B4-BE49-F238E27FC236}">
              <a16:creationId xmlns:a16="http://schemas.microsoft.com/office/drawing/2014/main" id="{82E41828-7EA3-465A-9AB1-1A5D94223EC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24" name="Text Box 29">
          <a:extLst>
            <a:ext uri="{FF2B5EF4-FFF2-40B4-BE49-F238E27FC236}">
              <a16:creationId xmlns:a16="http://schemas.microsoft.com/office/drawing/2014/main" id="{4626995D-C0B0-40CB-A90E-AF063A483CD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25" name="Text Box 14">
          <a:extLst>
            <a:ext uri="{FF2B5EF4-FFF2-40B4-BE49-F238E27FC236}">
              <a16:creationId xmlns:a16="http://schemas.microsoft.com/office/drawing/2014/main" id="{7E0496DE-58A8-42D5-83A1-4C4AB786DB9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26" name="Text Box 15">
          <a:extLst>
            <a:ext uri="{FF2B5EF4-FFF2-40B4-BE49-F238E27FC236}">
              <a16:creationId xmlns:a16="http://schemas.microsoft.com/office/drawing/2014/main" id="{1D8EBA7B-6CF4-410A-8C4F-CD9D369D872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27" name="Text Box 16">
          <a:extLst>
            <a:ext uri="{FF2B5EF4-FFF2-40B4-BE49-F238E27FC236}">
              <a16:creationId xmlns:a16="http://schemas.microsoft.com/office/drawing/2014/main" id="{83A1DA2E-6555-4854-914E-ECD168532FE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28" name="Text Box 17">
          <a:extLst>
            <a:ext uri="{FF2B5EF4-FFF2-40B4-BE49-F238E27FC236}">
              <a16:creationId xmlns:a16="http://schemas.microsoft.com/office/drawing/2014/main" id="{F1F0832B-3BC8-440A-80F8-5AEE459FFD8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29" name="Text Box 18">
          <a:extLst>
            <a:ext uri="{FF2B5EF4-FFF2-40B4-BE49-F238E27FC236}">
              <a16:creationId xmlns:a16="http://schemas.microsoft.com/office/drawing/2014/main" id="{771D2380-6AE6-4D75-99D6-B57100CCEA9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30" name="Text Box 19">
          <a:extLst>
            <a:ext uri="{FF2B5EF4-FFF2-40B4-BE49-F238E27FC236}">
              <a16:creationId xmlns:a16="http://schemas.microsoft.com/office/drawing/2014/main" id="{2F02DB07-E218-42DE-9A31-D0C1E30BB54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31" name="Text Box 20">
          <a:extLst>
            <a:ext uri="{FF2B5EF4-FFF2-40B4-BE49-F238E27FC236}">
              <a16:creationId xmlns:a16="http://schemas.microsoft.com/office/drawing/2014/main" id="{07D563B9-7E27-4263-A790-B2AD321B4F0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32" name="Text Box 21">
          <a:extLst>
            <a:ext uri="{FF2B5EF4-FFF2-40B4-BE49-F238E27FC236}">
              <a16:creationId xmlns:a16="http://schemas.microsoft.com/office/drawing/2014/main" id="{6DD6A94C-BDC8-4645-B88C-CBCBB47589D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33" name="Text Box 14">
          <a:extLst>
            <a:ext uri="{FF2B5EF4-FFF2-40B4-BE49-F238E27FC236}">
              <a16:creationId xmlns:a16="http://schemas.microsoft.com/office/drawing/2014/main" id="{209CDD91-0D75-4A90-9BBC-921C42066F5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34" name="Text Box 15">
          <a:extLst>
            <a:ext uri="{FF2B5EF4-FFF2-40B4-BE49-F238E27FC236}">
              <a16:creationId xmlns:a16="http://schemas.microsoft.com/office/drawing/2014/main" id="{16958C68-6886-483F-939E-3756F5F4665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35" name="Text Box 16">
          <a:extLst>
            <a:ext uri="{FF2B5EF4-FFF2-40B4-BE49-F238E27FC236}">
              <a16:creationId xmlns:a16="http://schemas.microsoft.com/office/drawing/2014/main" id="{401A6D88-0E86-42BC-8B4C-D14C23203F2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36" name="Text Box 17">
          <a:extLst>
            <a:ext uri="{FF2B5EF4-FFF2-40B4-BE49-F238E27FC236}">
              <a16:creationId xmlns:a16="http://schemas.microsoft.com/office/drawing/2014/main" id="{D0FD279B-A13D-482F-9A34-D65BFBCF302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37" name="Text Box 18">
          <a:extLst>
            <a:ext uri="{FF2B5EF4-FFF2-40B4-BE49-F238E27FC236}">
              <a16:creationId xmlns:a16="http://schemas.microsoft.com/office/drawing/2014/main" id="{70B1DB98-BF06-40A2-87F3-219CDC49B24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38" name="Text Box 19">
          <a:extLst>
            <a:ext uri="{FF2B5EF4-FFF2-40B4-BE49-F238E27FC236}">
              <a16:creationId xmlns:a16="http://schemas.microsoft.com/office/drawing/2014/main" id="{FCE51247-B796-4824-89BD-244BC0F0EC2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39" name="Text Box 20">
          <a:extLst>
            <a:ext uri="{FF2B5EF4-FFF2-40B4-BE49-F238E27FC236}">
              <a16:creationId xmlns:a16="http://schemas.microsoft.com/office/drawing/2014/main" id="{BB303351-D98F-44FD-8804-F5576E11B60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40" name="Text Box 21">
          <a:extLst>
            <a:ext uri="{FF2B5EF4-FFF2-40B4-BE49-F238E27FC236}">
              <a16:creationId xmlns:a16="http://schemas.microsoft.com/office/drawing/2014/main" id="{3C2C3347-1427-4BBF-B45A-559DCAE8772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41" name="Text Box 22">
          <a:extLst>
            <a:ext uri="{FF2B5EF4-FFF2-40B4-BE49-F238E27FC236}">
              <a16:creationId xmlns:a16="http://schemas.microsoft.com/office/drawing/2014/main" id="{1BA54861-B367-4F93-93F5-2D1C4BAD4DC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42" name="Text Box 23">
          <a:extLst>
            <a:ext uri="{FF2B5EF4-FFF2-40B4-BE49-F238E27FC236}">
              <a16:creationId xmlns:a16="http://schemas.microsoft.com/office/drawing/2014/main" id="{DAE54E01-A835-40A9-9D38-9C065854296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43" name="Text Box 24">
          <a:extLst>
            <a:ext uri="{FF2B5EF4-FFF2-40B4-BE49-F238E27FC236}">
              <a16:creationId xmlns:a16="http://schemas.microsoft.com/office/drawing/2014/main" id="{2697B6A9-8399-49EE-AADB-1E6F3E316FB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44" name="Text Box 25">
          <a:extLst>
            <a:ext uri="{FF2B5EF4-FFF2-40B4-BE49-F238E27FC236}">
              <a16:creationId xmlns:a16="http://schemas.microsoft.com/office/drawing/2014/main" id="{FB41AD55-7043-4A60-85BA-9C921A45F9C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45" name="Text Box 26">
          <a:extLst>
            <a:ext uri="{FF2B5EF4-FFF2-40B4-BE49-F238E27FC236}">
              <a16:creationId xmlns:a16="http://schemas.microsoft.com/office/drawing/2014/main" id="{B03CFF94-1E20-4235-84A2-6D47AFC63A9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46" name="Text Box 27">
          <a:extLst>
            <a:ext uri="{FF2B5EF4-FFF2-40B4-BE49-F238E27FC236}">
              <a16:creationId xmlns:a16="http://schemas.microsoft.com/office/drawing/2014/main" id="{6255ECEB-0623-48DC-8572-C40DFED501B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47" name="Text Box 28">
          <a:extLst>
            <a:ext uri="{FF2B5EF4-FFF2-40B4-BE49-F238E27FC236}">
              <a16:creationId xmlns:a16="http://schemas.microsoft.com/office/drawing/2014/main" id="{1A9D62CF-9837-444B-9115-4BC7D946ECD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48" name="Text Box 29">
          <a:extLst>
            <a:ext uri="{FF2B5EF4-FFF2-40B4-BE49-F238E27FC236}">
              <a16:creationId xmlns:a16="http://schemas.microsoft.com/office/drawing/2014/main" id="{F5B13017-9C9D-416F-AA79-67EAEC21F7E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49" name="Text Box 14">
          <a:extLst>
            <a:ext uri="{FF2B5EF4-FFF2-40B4-BE49-F238E27FC236}">
              <a16:creationId xmlns:a16="http://schemas.microsoft.com/office/drawing/2014/main" id="{F4C20BEC-E3FE-4F15-9B62-2CCC8F6738E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50" name="Text Box 15">
          <a:extLst>
            <a:ext uri="{FF2B5EF4-FFF2-40B4-BE49-F238E27FC236}">
              <a16:creationId xmlns:a16="http://schemas.microsoft.com/office/drawing/2014/main" id="{66FFFA19-A0B5-44F8-8F25-AC25FC2A9AB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51" name="Text Box 16">
          <a:extLst>
            <a:ext uri="{FF2B5EF4-FFF2-40B4-BE49-F238E27FC236}">
              <a16:creationId xmlns:a16="http://schemas.microsoft.com/office/drawing/2014/main" id="{77675FA2-083D-4B47-9FEF-98F6556D0A5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52" name="Text Box 17">
          <a:extLst>
            <a:ext uri="{FF2B5EF4-FFF2-40B4-BE49-F238E27FC236}">
              <a16:creationId xmlns:a16="http://schemas.microsoft.com/office/drawing/2014/main" id="{F4D639D0-F292-4248-98FF-D203F108DFD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53" name="Text Box 18">
          <a:extLst>
            <a:ext uri="{FF2B5EF4-FFF2-40B4-BE49-F238E27FC236}">
              <a16:creationId xmlns:a16="http://schemas.microsoft.com/office/drawing/2014/main" id="{EE702A1E-ACC7-4FF5-824D-733EF308490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54" name="Text Box 19">
          <a:extLst>
            <a:ext uri="{FF2B5EF4-FFF2-40B4-BE49-F238E27FC236}">
              <a16:creationId xmlns:a16="http://schemas.microsoft.com/office/drawing/2014/main" id="{44E343DA-2581-45D3-86AC-B736F6E4055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55" name="Text Box 20">
          <a:extLst>
            <a:ext uri="{FF2B5EF4-FFF2-40B4-BE49-F238E27FC236}">
              <a16:creationId xmlns:a16="http://schemas.microsoft.com/office/drawing/2014/main" id="{C88735A5-40BF-4452-BE7A-5FBC34861C2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56" name="Text Box 21">
          <a:extLst>
            <a:ext uri="{FF2B5EF4-FFF2-40B4-BE49-F238E27FC236}">
              <a16:creationId xmlns:a16="http://schemas.microsoft.com/office/drawing/2014/main" id="{BB7E7AF4-9E80-40B2-B723-5F7FAEBE4D7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57" name="Text Box 14">
          <a:extLst>
            <a:ext uri="{FF2B5EF4-FFF2-40B4-BE49-F238E27FC236}">
              <a16:creationId xmlns:a16="http://schemas.microsoft.com/office/drawing/2014/main" id="{B6F5D521-1F00-438D-BA52-B7BF928F275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58" name="Text Box 15">
          <a:extLst>
            <a:ext uri="{FF2B5EF4-FFF2-40B4-BE49-F238E27FC236}">
              <a16:creationId xmlns:a16="http://schemas.microsoft.com/office/drawing/2014/main" id="{828E556C-1772-4F39-A246-722B02C6A96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59" name="Text Box 16">
          <a:extLst>
            <a:ext uri="{FF2B5EF4-FFF2-40B4-BE49-F238E27FC236}">
              <a16:creationId xmlns:a16="http://schemas.microsoft.com/office/drawing/2014/main" id="{B8FF3A1D-59F3-4B7B-8D9A-0C7321FD315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60" name="Text Box 17">
          <a:extLst>
            <a:ext uri="{FF2B5EF4-FFF2-40B4-BE49-F238E27FC236}">
              <a16:creationId xmlns:a16="http://schemas.microsoft.com/office/drawing/2014/main" id="{0A83EB2D-E333-4E8B-B104-54533B88CAD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61" name="Text Box 18">
          <a:extLst>
            <a:ext uri="{FF2B5EF4-FFF2-40B4-BE49-F238E27FC236}">
              <a16:creationId xmlns:a16="http://schemas.microsoft.com/office/drawing/2014/main" id="{95A94F03-5BA1-4869-B64D-4E186985CB8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62" name="Text Box 19">
          <a:extLst>
            <a:ext uri="{FF2B5EF4-FFF2-40B4-BE49-F238E27FC236}">
              <a16:creationId xmlns:a16="http://schemas.microsoft.com/office/drawing/2014/main" id="{2149A94A-5777-4C23-8847-CAB7622C230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63" name="Text Box 20">
          <a:extLst>
            <a:ext uri="{FF2B5EF4-FFF2-40B4-BE49-F238E27FC236}">
              <a16:creationId xmlns:a16="http://schemas.microsoft.com/office/drawing/2014/main" id="{F2A4BF31-0F71-4448-A11D-8D137F8100B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64" name="Text Box 21">
          <a:extLst>
            <a:ext uri="{FF2B5EF4-FFF2-40B4-BE49-F238E27FC236}">
              <a16:creationId xmlns:a16="http://schemas.microsoft.com/office/drawing/2014/main" id="{79328ECF-35EB-4FF9-A37B-210E8B1BC72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65" name="Text Box 22">
          <a:extLst>
            <a:ext uri="{FF2B5EF4-FFF2-40B4-BE49-F238E27FC236}">
              <a16:creationId xmlns:a16="http://schemas.microsoft.com/office/drawing/2014/main" id="{60DC2199-6082-444B-8405-C045A6C7B7A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66" name="Text Box 23">
          <a:extLst>
            <a:ext uri="{FF2B5EF4-FFF2-40B4-BE49-F238E27FC236}">
              <a16:creationId xmlns:a16="http://schemas.microsoft.com/office/drawing/2014/main" id="{B9DBBF10-BC35-41BC-A893-2BFAD582C86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67" name="Text Box 24">
          <a:extLst>
            <a:ext uri="{FF2B5EF4-FFF2-40B4-BE49-F238E27FC236}">
              <a16:creationId xmlns:a16="http://schemas.microsoft.com/office/drawing/2014/main" id="{1469A5D0-1D53-4090-A887-FAC4EAC9AE1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68" name="Text Box 25">
          <a:extLst>
            <a:ext uri="{FF2B5EF4-FFF2-40B4-BE49-F238E27FC236}">
              <a16:creationId xmlns:a16="http://schemas.microsoft.com/office/drawing/2014/main" id="{2D1BF0B7-81BB-43A7-94BA-831CC5706B2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69" name="Text Box 26">
          <a:extLst>
            <a:ext uri="{FF2B5EF4-FFF2-40B4-BE49-F238E27FC236}">
              <a16:creationId xmlns:a16="http://schemas.microsoft.com/office/drawing/2014/main" id="{A6878C3A-AD42-44A3-A9B6-C2FB554277C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70" name="Text Box 27">
          <a:extLst>
            <a:ext uri="{FF2B5EF4-FFF2-40B4-BE49-F238E27FC236}">
              <a16:creationId xmlns:a16="http://schemas.microsoft.com/office/drawing/2014/main" id="{C412206D-ABE8-4AA8-A9F4-58516D056A7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71" name="Text Box 28">
          <a:extLst>
            <a:ext uri="{FF2B5EF4-FFF2-40B4-BE49-F238E27FC236}">
              <a16:creationId xmlns:a16="http://schemas.microsoft.com/office/drawing/2014/main" id="{8CA34A89-4D46-4672-A21A-F073523F7D3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72" name="Text Box 29">
          <a:extLst>
            <a:ext uri="{FF2B5EF4-FFF2-40B4-BE49-F238E27FC236}">
              <a16:creationId xmlns:a16="http://schemas.microsoft.com/office/drawing/2014/main" id="{C4C28803-83D6-48E7-87F7-A335FAAE75B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73" name="Text Box 14">
          <a:extLst>
            <a:ext uri="{FF2B5EF4-FFF2-40B4-BE49-F238E27FC236}">
              <a16:creationId xmlns:a16="http://schemas.microsoft.com/office/drawing/2014/main" id="{8B7D3EC9-7935-456C-89A2-3AE0EB248C4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74" name="Text Box 15">
          <a:extLst>
            <a:ext uri="{FF2B5EF4-FFF2-40B4-BE49-F238E27FC236}">
              <a16:creationId xmlns:a16="http://schemas.microsoft.com/office/drawing/2014/main" id="{D382ADB9-C206-4F2E-9FE2-9F43BF7061D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75" name="Text Box 16">
          <a:extLst>
            <a:ext uri="{FF2B5EF4-FFF2-40B4-BE49-F238E27FC236}">
              <a16:creationId xmlns:a16="http://schemas.microsoft.com/office/drawing/2014/main" id="{784A8EC7-586B-4A21-B1FF-A2BF72F210D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76" name="Text Box 17">
          <a:extLst>
            <a:ext uri="{FF2B5EF4-FFF2-40B4-BE49-F238E27FC236}">
              <a16:creationId xmlns:a16="http://schemas.microsoft.com/office/drawing/2014/main" id="{7E1B57FB-1791-4A27-8B17-25AC6A342E3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77" name="Text Box 18">
          <a:extLst>
            <a:ext uri="{FF2B5EF4-FFF2-40B4-BE49-F238E27FC236}">
              <a16:creationId xmlns:a16="http://schemas.microsoft.com/office/drawing/2014/main" id="{BA8EC2A3-08FD-4C83-B33D-E29946AD406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78" name="Text Box 19">
          <a:extLst>
            <a:ext uri="{FF2B5EF4-FFF2-40B4-BE49-F238E27FC236}">
              <a16:creationId xmlns:a16="http://schemas.microsoft.com/office/drawing/2014/main" id="{2D2F0D1D-9B84-4071-8525-3B1EE5ED2D8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79" name="Text Box 20">
          <a:extLst>
            <a:ext uri="{FF2B5EF4-FFF2-40B4-BE49-F238E27FC236}">
              <a16:creationId xmlns:a16="http://schemas.microsoft.com/office/drawing/2014/main" id="{96B8F1B6-9529-4396-976B-06048035646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80" name="Text Box 21">
          <a:extLst>
            <a:ext uri="{FF2B5EF4-FFF2-40B4-BE49-F238E27FC236}">
              <a16:creationId xmlns:a16="http://schemas.microsoft.com/office/drawing/2014/main" id="{1A4A3F44-0E64-4AED-B9BE-8928C7B9669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81" name="Text Box 14">
          <a:extLst>
            <a:ext uri="{FF2B5EF4-FFF2-40B4-BE49-F238E27FC236}">
              <a16:creationId xmlns:a16="http://schemas.microsoft.com/office/drawing/2014/main" id="{63C34686-DAC5-4255-AF60-1CBF0E73EB4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82" name="Text Box 15">
          <a:extLst>
            <a:ext uri="{FF2B5EF4-FFF2-40B4-BE49-F238E27FC236}">
              <a16:creationId xmlns:a16="http://schemas.microsoft.com/office/drawing/2014/main" id="{A2429ACE-0094-418F-B93C-4A5B6CB1E18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83" name="Text Box 16">
          <a:extLst>
            <a:ext uri="{FF2B5EF4-FFF2-40B4-BE49-F238E27FC236}">
              <a16:creationId xmlns:a16="http://schemas.microsoft.com/office/drawing/2014/main" id="{35525EA5-5A72-49B3-8C0C-78DE31DFC3B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84" name="Text Box 17">
          <a:extLst>
            <a:ext uri="{FF2B5EF4-FFF2-40B4-BE49-F238E27FC236}">
              <a16:creationId xmlns:a16="http://schemas.microsoft.com/office/drawing/2014/main" id="{4931471A-2719-4B3C-BED1-AE59F837B1F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85" name="Text Box 18">
          <a:extLst>
            <a:ext uri="{FF2B5EF4-FFF2-40B4-BE49-F238E27FC236}">
              <a16:creationId xmlns:a16="http://schemas.microsoft.com/office/drawing/2014/main" id="{08CD69CD-4FF9-4C61-861C-F8E6C80A3D0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86" name="Text Box 19">
          <a:extLst>
            <a:ext uri="{FF2B5EF4-FFF2-40B4-BE49-F238E27FC236}">
              <a16:creationId xmlns:a16="http://schemas.microsoft.com/office/drawing/2014/main" id="{C297FA69-1713-4B87-8721-10F6F4CA515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87" name="Text Box 20">
          <a:extLst>
            <a:ext uri="{FF2B5EF4-FFF2-40B4-BE49-F238E27FC236}">
              <a16:creationId xmlns:a16="http://schemas.microsoft.com/office/drawing/2014/main" id="{0EE740C3-5960-4850-907C-17B99F0E065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88" name="Text Box 21">
          <a:extLst>
            <a:ext uri="{FF2B5EF4-FFF2-40B4-BE49-F238E27FC236}">
              <a16:creationId xmlns:a16="http://schemas.microsoft.com/office/drawing/2014/main" id="{C1E4821A-A891-4FE4-B6AB-D2E0456E85C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89" name="Text Box 22">
          <a:extLst>
            <a:ext uri="{FF2B5EF4-FFF2-40B4-BE49-F238E27FC236}">
              <a16:creationId xmlns:a16="http://schemas.microsoft.com/office/drawing/2014/main" id="{0253F44A-EDD3-42E7-A448-59427D79883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90" name="Text Box 23">
          <a:extLst>
            <a:ext uri="{FF2B5EF4-FFF2-40B4-BE49-F238E27FC236}">
              <a16:creationId xmlns:a16="http://schemas.microsoft.com/office/drawing/2014/main" id="{1B363931-11D9-4141-BD6C-94A4C44F0B1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91" name="Text Box 24">
          <a:extLst>
            <a:ext uri="{FF2B5EF4-FFF2-40B4-BE49-F238E27FC236}">
              <a16:creationId xmlns:a16="http://schemas.microsoft.com/office/drawing/2014/main" id="{B374EA76-D5C3-4A4D-A4B7-63D748C0E69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92" name="Text Box 25">
          <a:extLst>
            <a:ext uri="{FF2B5EF4-FFF2-40B4-BE49-F238E27FC236}">
              <a16:creationId xmlns:a16="http://schemas.microsoft.com/office/drawing/2014/main" id="{D96213CF-C205-48A9-82AE-7A5A774120D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93" name="Text Box 26">
          <a:extLst>
            <a:ext uri="{FF2B5EF4-FFF2-40B4-BE49-F238E27FC236}">
              <a16:creationId xmlns:a16="http://schemas.microsoft.com/office/drawing/2014/main" id="{6F603167-E9D6-4353-B366-CB545DF0BB4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94" name="Text Box 27">
          <a:extLst>
            <a:ext uri="{FF2B5EF4-FFF2-40B4-BE49-F238E27FC236}">
              <a16:creationId xmlns:a16="http://schemas.microsoft.com/office/drawing/2014/main" id="{E3974B74-E708-4D4E-BA4C-A02B2F1D6F9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95" name="Text Box 28">
          <a:extLst>
            <a:ext uri="{FF2B5EF4-FFF2-40B4-BE49-F238E27FC236}">
              <a16:creationId xmlns:a16="http://schemas.microsoft.com/office/drawing/2014/main" id="{228947A0-149C-4721-8CEA-13831E2A8B1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96" name="Text Box 29">
          <a:extLst>
            <a:ext uri="{FF2B5EF4-FFF2-40B4-BE49-F238E27FC236}">
              <a16:creationId xmlns:a16="http://schemas.microsoft.com/office/drawing/2014/main" id="{BDEDF392-4F7D-4E59-AFCF-68BE83D0EA2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97" name="Text Box 14">
          <a:extLst>
            <a:ext uri="{FF2B5EF4-FFF2-40B4-BE49-F238E27FC236}">
              <a16:creationId xmlns:a16="http://schemas.microsoft.com/office/drawing/2014/main" id="{F30DF9C2-1827-4133-967B-7F1CD3BBD52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98" name="Text Box 15">
          <a:extLst>
            <a:ext uri="{FF2B5EF4-FFF2-40B4-BE49-F238E27FC236}">
              <a16:creationId xmlns:a16="http://schemas.microsoft.com/office/drawing/2014/main" id="{54E45E92-7420-4126-96BF-2028D8A262A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899" name="Text Box 16">
          <a:extLst>
            <a:ext uri="{FF2B5EF4-FFF2-40B4-BE49-F238E27FC236}">
              <a16:creationId xmlns:a16="http://schemas.microsoft.com/office/drawing/2014/main" id="{D6A1FBFE-C34E-47FA-A522-CE82C54DD2B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00" name="Text Box 17">
          <a:extLst>
            <a:ext uri="{FF2B5EF4-FFF2-40B4-BE49-F238E27FC236}">
              <a16:creationId xmlns:a16="http://schemas.microsoft.com/office/drawing/2014/main" id="{2A99A810-4A6F-473B-921F-82C35A964A3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01" name="Text Box 18">
          <a:extLst>
            <a:ext uri="{FF2B5EF4-FFF2-40B4-BE49-F238E27FC236}">
              <a16:creationId xmlns:a16="http://schemas.microsoft.com/office/drawing/2014/main" id="{7409082E-6F32-4596-91F4-E9B075D20F0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02" name="Text Box 19">
          <a:extLst>
            <a:ext uri="{FF2B5EF4-FFF2-40B4-BE49-F238E27FC236}">
              <a16:creationId xmlns:a16="http://schemas.microsoft.com/office/drawing/2014/main" id="{B2A82A43-5C03-4BAC-AB9A-657BE1A8720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03" name="Text Box 20">
          <a:extLst>
            <a:ext uri="{FF2B5EF4-FFF2-40B4-BE49-F238E27FC236}">
              <a16:creationId xmlns:a16="http://schemas.microsoft.com/office/drawing/2014/main" id="{52E2E5A8-B643-4CE3-A558-F40893A8388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04" name="Text Box 21">
          <a:extLst>
            <a:ext uri="{FF2B5EF4-FFF2-40B4-BE49-F238E27FC236}">
              <a16:creationId xmlns:a16="http://schemas.microsoft.com/office/drawing/2014/main" id="{5E16E303-8543-49C2-B2D8-6C5A81CA83B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05" name="Text Box 14">
          <a:extLst>
            <a:ext uri="{FF2B5EF4-FFF2-40B4-BE49-F238E27FC236}">
              <a16:creationId xmlns:a16="http://schemas.microsoft.com/office/drawing/2014/main" id="{4F888046-629D-49FA-BEDD-135EF1315DD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06" name="Text Box 15">
          <a:extLst>
            <a:ext uri="{FF2B5EF4-FFF2-40B4-BE49-F238E27FC236}">
              <a16:creationId xmlns:a16="http://schemas.microsoft.com/office/drawing/2014/main" id="{01C0F383-FD60-448A-8FD8-B1F2019B15F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07" name="Text Box 16">
          <a:extLst>
            <a:ext uri="{FF2B5EF4-FFF2-40B4-BE49-F238E27FC236}">
              <a16:creationId xmlns:a16="http://schemas.microsoft.com/office/drawing/2014/main" id="{4A7128DD-22CB-41FD-9ED4-F14FD39403B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08" name="Text Box 17">
          <a:extLst>
            <a:ext uri="{FF2B5EF4-FFF2-40B4-BE49-F238E27FC236}">
              <a16:creationId xmlns:a16="http://schemas.microsoft.com/office/drawing/2014/main" id="{2C9C8A7C-9754-41F2-8199-2BEF5C59943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09" name="Text Box 18">
          <a:extLst>
            <a:ext uri="{FF2B5EF4-FFF2-40B4-BE49-F238E27FC236}">
              <a16:creationId xmlns:a16="http://schemas.microsoft.com/office/drawing/2014/main" id="{CBFA3337-125B-429C-946D-E375C5AC614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10" name="Text Box 19">
          <a:extLst>
            <a:ext uri="{FF2B5EF4-FFF2-40B4-BE49-F238E27FC236}">
              <a16:creationId xmlns:a16="http://schemas.microsoft.com/office/drawing/2014/main" id="{674F6DC1-6799-4B40-8C80-5C7C03E285E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11" name="Text Box 20">
          <a:extLst>
            <a:ext uri="{FF2B5EF4-FFF2-40B4-BE49-F238E27FC236}">
              <a16:creationId xmlns:a16="http://schemas.microsoft.com/office/drawing/2014/main" id="{D5B8668E-E9DD-4B4C-AE9D-B28A99B80C1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12" name="Text Box 21">
          <a:extLst>
            <a:ext uri="{FF2B5EF4-FFF2-40B4-BE49-F238E27FC236}">
              <a16:creationId xmlns:a16="http://schemas.microsoft.com/office/drawing/2014/main" id="{98571BC2-BD60-43F3-B53C-9BD5ADF1C3E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13" name="Text Box 22">
          <a:extLst>
            <a:ext uri="{FF2B5EF4-FFF2-40B4-BE49-F238E27FC236}">
              <a16:creationId xmlns:a16="http://schemas.microsoft.com/office/drawing/2014/main" id="{1BA68C8C-24EA-474D-B90D-42E108ACEBA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14" name="Text Box 23">
          <a:extLst>
            <a:ext uri="{FF2B5EF4-FFF2-40B4-BE49-F238E27FC236}">
              <a16:creationId xmlns:a16="http://schemas.microsoft.com/office/drawing/2014/main" id="{00C4FA39-FD8E-4390-AAD6-EBD6B74B3879}"/>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15" name="Text Box 24">
          <a:extLst>
            <a:ext uri="{FF2B5EF4-FFF2-40B4-BE49-F238E27FC236}">
              <a16:creationId xmlns:a16="http://schemas.microsoft.com/office/drawing/2014/main" id="{9B5FAE9C-5207-48AC-BCD9-6E14FAC0B23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16" name="Text Box 25">
          <a:extLst>
            <a:ext uri="{FF2B5EF4-FFF2-40B4-BE49-F238E27FC236}">
              <a16:creationId xmlns:a16="http://schemas.microsoft.com/office/drawing/2014/main" id="{E6C033C3-D268-4ABF-9F52-8E3DFE72FC4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17" name="Text Box 26">
          <a:extLst>
            <a:ext uri="{FF2B5EF4-FFF2-40B4-BE49-F238E27FC236}">
              <a16:creationId xmlns:a16="http://schemas.microsoft.com/office/drawing/2014/main" id="{CD0FA04C-B081-48A5-95EF-98819B8A2A3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18" name="Text Box 27">
          <a:extLst>
            <a:ext uri="{FF2B5EF4-FFF2-40B4-BE49-F238E27FC236}">
              <a16:creationId xmlns:a16="http://schemas.microsoft.com/office/drawing/2014/main" id="{5017E996-2D45-4641-88AE-29657DD2FE5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19" name="Text Box 28">
          <a:extLst>
            <a:ext uri="{FF2B5EF4-FFF2-40B4-BE49-F238E27FC236}">
              <a16:creationId xmlns:a16="http://schemas.microsoft.com/office/drawing/2014/main" id="{123B08F3-8382-4A6D-A89F-4002BE2F6CB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20" name="Text Box 29">
          <a:extLst>
            <a:ext uri="{FF2B5EF4-FFF2-40B4-BE49-F238E27FC236}">
              <a16:creationId xmlns:a16="http://schemas.microsoft.com/office/drawing/2014/main" id="{06BDBF51-95C9-402A-8CDB-9B111E46174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21" name="Text Box 14">
          <a:extLst>
            <a:ext uri="{FF2B5EF4-FFF2-40B4-BE49-F238E27FC236}">
              <a16:creationId xmlns:a16="http://schemas.microsoft.com/office/drawing/2014/main" id="{EC6FDB56-2989-4C6E-819E-3829D9D3914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22" name="Text Box 15">
          <a:extLst>
            <a:ext uri="{FF2B5EF4-FFF2-40B4-BE49-F238E27FC236}">
              <a16:creationId xmlns:a16="http://schemas.microsoft.com/office/drawing/2014/main" id="{E9672BAB-9752-4B5E-9816-ECD51E3AE8D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23" name="Text Box 16">
          <a:extLst>
            <a:ext uri="{FF2B5EF4-FFF2-40B4-BE49-F238E27FC236}">
              <a16:creationId xmlns:a16="http://schemas.microsoft.com/office/drawing/2014/main" id="{AB711D35-93A7-4C90-8A5A-86D99C60E4F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24" name="Text Box 17">
          <a:extLst>
            <a:ext uri="{FF2B5EF4-FFF2-40B4-BE49-F238E27FC236}">
              <a16:creationId xmlns:a16="http://schemas.microsoft.com/office/drawing/2014/main" id="{747FF08F-DE36-47C7-8C3F-12670864DCC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25" name="Text Box 18">
          <a:extLst>
            <a:ext uri="{FF2B5EF4-FFF2-40B4-BE49-F238E27FC236}">
              <a16:creationId xmlns:a16="http://schemas.microsoft.com/office/drawing/2014/main" id="{7B8A78E1-4FCA-4B89-86FB-2CAB441166F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26" name="Text Box 19">
          <a:extLst>
            <a:ext uri="{FF2B5EF4-FFF2-40B4-BE49-F238E27FC236}">
              <a16:creationId xmlns:a16="http://schemas.microsoft.com/office/drawing/2014/main" id="{5A669916-24B5-4A2C-9BB7-8B72CDF323C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27" name="Text Box 20">
          <a:extLst>
            <a:ext uri="{FF2B5EF4-FFF2-40B4-BE49-F238E27FC236}">
              <a16:creationId xmlns:a16="http://schemas.microsoft.com/office/drawing/2014/main" id="{960CC537-AAAC-4E65-B9E5-F46B56ED4F6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28" name="Text Box 21">
          <a:extLst>
            <a:ext uri="{FF2B5EF4-FFF2-40B4-BE49-F238E27FC236}">
              <a16:creationId xmlns:a16="http://schemas.microsoft.com/office/drawing/2014/main" id="{987B4AB4-0992-4141-B891-52D13225605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29" name="Text Box 14">
          <a:extLst>
            <a:ext uri="{FF2B5EF4-FFF2-40B4-BE49-F238E27FC236}">
              <a16:creationId xmlns:a16="http://schemas.microsoft.com/office/drawing/2014/main" id="{DDF737B0-885D-45F6-B60C-A97980BB477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30" name="Text Box 15">
          <a:extLst>
            <a:ext uri="{FF2B5EF4-FFF2-40B4-BE49-F238E27FC236}">
              <a16:creationId xmlns:a16="http://schemas.microsoft.com/office/drawing/2014/main" id="{EA817A39-32AD-4293-BA91-14A4EA3FCD1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31" name="Text Box 16">
          <a:extLst>
            <a:ext uri="{FF2B5EF4-FFF2-40B4-BE49-F238E27FC236}">
              <a16:creationId xmlns:a16="http://schemas.microsoft.com/office/drawing/2014/main" id="{71459FB9-DBD2-4002-89B4-EB06B0D678F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32" name="Text Box 17">
          <a:extLst>
            <a:ext uri="{FF2B5EF4-FFF2-40B4-BE49-F238E27FC236}">
              <a16:creationId xmlns:a16="http://schemas.microsoft.com/office/drawing/2014/main" id="{DBEB0A74-B92B-4C4E-ADB5-2394B937DC5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33" name="Text Box 18">
          <a:extLst>
            <a:ext uri="{FF2B5EF4-FFF2-40B4-BE49-F238E27FC236}">
              <a16:creationId xmlns:a16="http://schemas.microsoft.com/office/drawing/2014/main" id="{021CAD24-BFFF-4F4F-837A-351A8B81A6F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34" name="Text Box 19">
          <a:extLst>
            <a:ext uri="{FF2B5EF4-FFF2-40B4-BE49-F238E27FC236}">
              <a16:creationId xmlns:a16="http://schemas.microsoft.com/office/drawing/2014/main" id="{7F147422-9188-4809-AB31-0183862E945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35" name="Text Box 20">
          <a:extLst>
            <a:ext uri="{FF2B5EF4-FFF2-40B4-BE49-F238E27FC236}">
              <a16:creationId xmlns:a16="http://schemas.microsoft.com/office/drawing/2014/main" id="{6B0B97B4-2BA5-4DD7-9590-57BE43597D5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36" name="Text Box 21">
          <a:extLst>
            <a:ext uri="{FF2B5EF4-FFF2-40B4-BE49-F238E27FC236}">
              <a16:creationId xmlns:a16="http://schemas.microsoft.com/office/drawing/2014/main" id="{789D3DB0-3EE3-4DED-9263-15EC51A7714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37" name="Text Box 22">
          <a:extLst>
            <a:ext uri="{FF2B5EF4-FFF2-40B4-BE49-F238E27FC236}">
              <a16:creationId xmlns:a16="http://schemas.microsoft.com/office/drawing/2014/main" id="{FBB4F81A-DF7A-4F58-AA8C-A812BBA8651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38" name="Text Box 23">
          <a:extLst>
            <a:ext uri="{FF2B5EF4-FFF2-40B4-BE49-F238E27FC236}">
              <a16:creationId xmlns:a16="http://schemas.microsoft.com/office/drawing/2014/main" id="{AE853DDF-962B-4AC3-8D30-B35807B6613B}"/>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39" name="Text Box 24">
          <a:extLst>
            <a:ext uri="{FF2B5EF4-FFF2-40B4-BE49-F238E27FC236}">
              <a16:creationId xmlns:a16="http://schemas.microsoft.com/office/drawing/2014/main" id="{711DCFEE-E3B9-447F-94F0-7A1B7B81918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40" name="Text Box 25">
          <a:extLst>
            <a:ext uri="{FF2B5EF4-FFF2-40B4-BE49-F238E27FC236}">
              <a16:creationId xmlns:a16="http://schemas.microsoft.com/office/drawing/2014/main" id="{974E3C1A-D0A8-477B-9381-141C8DE3D13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41" name="Text Box 26">
          <a:extLst>
            <a:ext uri="{FF2B5EF4-FFF2-40B4-BE49-F238E27FC236}">
              <a16:creationId xmlns:a16="http://schemas.microsoft.com/office/drawing/2014/main" id="{38979A44-4CA2-447F-9F31-FFB75841409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42" name="Text Box 27">
          <a:extLst>
            <a:ext uri="{FF2B5EF4-FFF2-40B4-BE49-F238E27FC236}">
              <a16:creationId xmlns:a16="http://schemas.microsoft.com/office/drawing/2014/main" id="{1A05A683-95FC-45DD-AF58-3AFD06BCAD7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43" name="Text Box 28">
          <a:extLst>
            <a:ext uri="{FF2B5EF4-FFF2-40B4-BE49-F238E27FC236}">
              <a16:creationId xmlns:a16="http://schemas.microsoft.com/office/drawing/2014/main" id="{DEAB864A-B107-4315-B2A7-5209FD1419B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44" name="Text Box 29">
          <a:extLst>
            <a:ext uri="{FF2B5EF4-FFF2-40B4-BE49-F238E27FC236}">
              <a16:creationId xmlns:a16="http://schemas.microsoft.com/office/drawing/2014/main" id="{FED54E5F-DA8F-40FF-B77C-D94F5C91DF5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45" name="Text Box 14">
          <a:extLst>
            <a:ext uri="{FF2B5EF4-FFF2-40B4-BE49-F238E27FC236}">
              <a16:creationId xmlns:a16="http://schemas.microsoft.com/office/drawing/2014/main" id="{EC1D1586-3D9A-4D93-9D64-574F3E161AC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46" name="Text Box 15">
          <a:extLst>
            <a:ext uri="{FF2B5EF4-FFF2-40B4-BE49-F238E27FC236}">
              <a16:creationId xmlns:a16="http://schemas.microsoft.com/office/drawing/2014/main" id="{58487956-9E7F-4C52-BC06-A7EBFB3B438E}"/>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47" name="Text Box 16">
          <a:extLst>
            <a:ext uri="{FF2B5EF4-FFF2-40B4-BE49-F238E27FC236}">
              <a16:creationId xmlns:a16="http://schemas.microsoft.com/office/drawing/2014/main" id="{9135258C-D221-4546-ADC1-C990F4D1F7F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48" name="Text Box 17">
          <a:extLst>
            <a:ext uri="{FF2B5EF4-FFF2-40B4-BE49-F238E27FC236}">
              <a16:creationId xmlns:a16="http://schemas.microsoft.com/office/drawing/2014/main" id="{F58F1D47-9FA5-46E0-B1CD-A7336216353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49" name="Text Box 18">
          <a:extLst>
            <a:ext uri="{FF2B5EF4-FFF2-40B4-BE49-F238E27FC236}">
              <a16:creationId xmlns:a16="http://schemas.microsoft.com/office/drawing/2014/main" id="{56F00229-6C90-458A-BA04-8C2A421C295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50" name="Text Box 19">
          <a:extLst>
            <a:ext uri="{FF2B5EF4-FFF2-40B4-BE49-F238E27FC236}">
              <a16:creationId xmlns:a16="http://schemas.microsoft.com/office/drawing/2014/main" id="{30B594F6-0AB7-4B70-BDE9-3B21D0CEEE4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51" name="Text Box 20">
          <a:extLst>
            <a:ext uri="{FF2B5EF4-FFF2-40B4-BE49-F238E27FC236}">
              <a16:creationId xmlns:a16="http://schemas.microsoft.com/office/drawing/2014/main" id="{93FD45F3-EBDF-4748-AC40-D7FB1A06FAE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52" name="Text Box 21">
          <a:extLst>
            <a:ext uri="{FF2B5EF4-FFF2-40B4-BE49-F238E27FC236}">
              <a16:creationId xmlns:a16="http://schemas.microsoft.com/office/drawing/2014/main" id="{3826FB24-D6E8-4151-845E-6DE5B26B268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53" name="Text Box 14">
          <a:extLst>
            <a:ext uri="{FF2B5EF4-FFF2-40B4-BE49-F238E27FC236}">
              <a16:creationId xmlns:a16="http://schemas.microsoft.com/office/drawing/2014/main" id="{CB010072-F584-49EC-BEAD-E2DAF7B5726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54" name="Text Box 15">
          <a:extLst>
            <a:ext uri="{FF2B5EF4-FFF2-40B4-BE49-F238E27FC236}">
              <a16:creationId xmlns:a16="http://schemas.microsoft.com/office/drawing/2014/main" id="{148F3FA6-4F26-4EF5-89F0-A543FC07CCA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55" name="Text Box 16">
          <a:extLst>
            <a:ext uri="{FF2B5EF4-FFF2-40B4-BE49-F238E27FC236}">
              <a16:creationId xmlns:a16="http://schemas.microsoft.com/office/drawing/2014/main" id="{C2B68625-817C-4A51-A0EC-43C00585148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56" name="Text Box 17">
          <a:extLst>
            <a:ext uri="{FF2B5EF4-FFF2-40B4-BE49-F238E27FC236}">
              <a16:creationId xmlns:a16="http://schemas.microsoft.com/office/drawing/2014/main" id="{6C65F764-5B40-4B0F-A548-273CDBE59A6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57" name="Text Box 18">
          <a:extLst>
            <a:ext uri="{FF2B5EF4-FFF2-40B4-BE49-F238E27FC236}">
              <a16:creationId xmlns:a16="http://schemas.microsoft.com/office/drawing/2014/main" id="{DFAAF27E-58D4-417D-BBD9-8A4D8A229D9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58" name="Text Box 19">
          <a:extLst>
            <a:ext uri="{FF2B5EF4-FFF2-40B4-BE49-F238E27FC236}">
              <a16:creationId xmlns:a16="http://schemas.microsoft.com/office/drawing/2014/main" id="{9F36B210-191F-40AC-AFAD-4090E585CAF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59" name="Text Box 20">
          <a:extLst>
            <a:ext uri="{FF2B5EF4-FFF2-40B4-BE49-F238E27FC236}">
              <a16:creationId xmlns:a16="http://schemas.microsoft.com/office/drawing/2014/main" id="{C98C3DBA-B468-4698-A41C-F01AA83B733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60" name="Text Box 21">
          <a:extLst>
            <a:ext uri="{FF2B5EF4-FFF2-40B4-BE49-F238E27FC236}">
              <a16:creationId xmlns:a16="http://schemas.microsoft.com/office/drawing/2014/main" id="{672ABF07-B7B2-4671-B33A-3B58585CD22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61" name="Text Box 22">
          <a:extLst>
            <a:ext uri="{FF2B5EF4-FFF2-40B4-BE49-F238E27FC236}">
              <a16:creationId xmlns:a16="http://schemas.microsoft.com/office/drawing/2014/main" id="{5912FFB4-1BBD-462B-80C1-94B20CAAB50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62" name="Text Box 23">
          <a:extLst>
            <a:ext uri="{FF2B5EF4-FFF2-40B4-BE49-F238E27FC236}">
              <a16:creationId xmlns:a16="http://schemas.microsoft.com/office/drawing/2014/main" id="{548F6048-09C6-4C89-B057-8B60EF2958F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63" name="Text Box 24">
          <a:extLst>
            <a:ext uri="{FF2B5EF4-FFF2-40B4-BE49-F238E27FC236}">
              <a16:creationId xmlns:a16="http://schemas.microsoft.com/office/drawing/2014/main" id="{3CCA399C-8843-421C-9C65-CD8EE44FAC9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64" name="Text Box 25">
          <a:extLst>
            <a:ext uri="{FF2B5EF4-FFF2-40B4-BE49-F238E27FC236}">
              <a16:creationId xmlns:a16="http://schemas.microsoft.com/office/drawing/2014/main" id="{E83BBB03-73DD-46B7-A5D1-73F75B19D86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65" name="Text Box 26">
          <a:extLst>
            <a:ext uri="{FF2B5EF4-FFF2-40B4-BE49-F238E27FC236}">
              <a16:creationId xmlns:a16="http://schemas.microsoft.com/office/drawing/2014/main" id="{B06C373F-1E3B-444F-8D99-FC40EB9FF7A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66" name="Text Box 27">
          <a:extLst>
            <a:ext uri="{FF2B5EF4-FFF2-40B4-BE49-F238E27FC236}">
              <a16:creationId xmlns:a16="http://schemas.microsoft.com/office/drawing/2014/main" id="{A47A37C4-CF1C-4D14-A247-15DDBE306EE2}"/>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67" name="Text Box 28">
          <a:extLst>
            <a:ext uri="{FF2B5EF4-FFF2-40B4-BE49-F238E27FC236}">
              <a16:creationId xmlns:a16="http://schemas.microsoft.com/office/drawing/2014/main" id="{C336CFA6-9435-4B49-9122-1997F61D359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68" name="Text Box 29">
          <a:extLst>
            <a:ext uri="{FF2B5EF4-FFF2-40B4-BE49-F238E27FC236}">
              <a16:creationId xmlns:a16="http://schemas.microsoft.com/office/drawing/2014/main" id="{BDD856EF-6014-4C16-9E57-2D765FB8216D}"/>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69" name="Text Box 14">
          <a:extLst>
            <a:ext uri="{FF2B5EF4-FFF2-40B4-BE49-F238E27FC236}">
              <a16:creationId xmlns:a16="http://schemas.microsoft.com/office/drawing/2014/main" id="{04181630-ADA4-49CC-B315-9F279698008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70" name="Text Box 15">
          <a:extLst>
            <a:ext uri="{FF2B5EF4-FFF2-40B4-BE49-F238E27FC236}">
              <a16:creationId xmlns:a16="http://schemas.microsoft.com/office/drawing/2014/main" id="{6571475E-B77A-47B2-B728-65765DC923D5}"/>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71" name="Text Box 16">
          <a:extLst>
            <a:ext uri="{FF2B5EF4-FFF2-40B4-BE49-F238E27FC236}">
              <a16:creationId xmlns:a16="http://schemas.microsoft.com/office/drawing/2014/main" id="{175C8E4C-69A9-4A62-90E3-EAC510EE061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72" name="Text Box 17">
          <a:extLst>
            <a:ext uri="{FF2B5EF4-FFF2-40B4-BE49-F238E27FC236}">
              <a16:creationId xmlns:a16="http://schemas.microsoft.com/office/drawing/2014/main" id="{6775CE65-86FC-42CA-9488-B5AA10E8EDB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73" name="Text Box 18">
          <a:extLst>
            <a:ext uri="{FF2B5EF4-FFF2-40B4-BE49-F238E27FC236}">
              <a16:creationId xmlns:a16="http://schemas.microsoft.com/office/drawing/2014/main" id="{7FE1D12E-8004-431D-AFD7-91C1EF9666DA}"/>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74" name="Text Box 19">
          <a:extLst>
            <a:ext uri="{FF2B5EF4-FFF2-40B4-BE49-F238E27FC236}">
              <a16:creationId xmlns:a16="http://schemas.microsoft.com/office/drawing/2014/main" id="{E92DE89A-CD24-4C93-BD20-60B45D15989C}"/>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75" name="Text Box 20">
          <a:extLst>
            <a:ext uri="{FF2B5EF4-FFF2-40B4-BE49-F238E27FC236}">
              <a16:creationId xmlns:a16="http://schemas.microsoft.com/office/drawing/2014/main" id="{CB44E32A-3BB8-48C4-85C4-967267A51951}"/>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76" name="Text Box 21">
          <a:extLst>
            <a:ext uri="{FF2B5EF4-FFF2-40B4-BE49-F238E27FC236}">
              <a16:creationId xmlns:a16="http://schemas.microsoft.com/office/drawing/2014/main" id="{5E71C4B0-CD73-4A22-97C4-1D2A48C1E443}"/>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77" name="Text Box 14">
          <a:extLst>
            <a:ext uri="{FF2B5EF4-FFF2-40B4-BE49-F238E27FC236}">
              <a16:creationId xmlns:a16="http://schemas.microsoft.com/office/drawing/2014/main" id="{986A9F3A-DF91-4EAD-BB44-8E6CE8C72108}"/>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78" name="Text Box 15">
          <a:extLst>
            <a:ext uri="{FF2B5EF4-FFF2-40B4-BE49-F238E27FC236}">
              <a16:creationId xmlns:a16="http://schemas.microsoft.com/office/drawing/2014/main" id="{27275AFF-5408-4303-9A0A-B71B5A55067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79" name="Text Box 16">
          <a:extLst>
            <a:ext uri="{FF2B5EF4-FFF2-40B4-BE49-F238E27FC236}">
              <a16:creationId xmlns:a16="http://schemas.microsoft.com/office/drawing/2014/main" id="{58910508-700C-49B1-A038-F97CEAB7DC44}"/>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80" name="Text Box 17">
          <a:extLst>
            <a:ext uri="{FF2B5EF4-FFF2-40B4-BE49-F238E27FC236}">
              <a16:creationId xmlns:a16="http://schemas.microsoft.com/office/drawing/2014/main" id="{F6C2D1F1-E1CB-4E14-B2EE-87C17987D716}"/>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81" name="Text Box 18">
          <a:extLst>
            <a:ext uri="{FF2B5EF4-FFF2-40B4-BE49-F238E27FC236}">
              <a16:creationId xmlns:a16="http://schemas.microsoft.com/office/drawing/2014/main" id="{68AB53D7-F60C-41ED-A200-BDD409FCE417}"/>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82" name="Text Box 19">
          <a:extLst>
            <a:ext uri="{FF2B5EF4-FFF2-40B4-BE49-F238E27FC236}">
              <a16:creationId xmlns:a16="http://schemas.microsoft.com/office/drawing/2014/main" id="{66F2A9E7-133B-44CC-A069-08B961866CB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83" name="Text Box 20">
          <a:extLst>
            <a:ext uri="{FF2B5EF4-FFF2-40B4-BE49-F238E27FC236}">
              <a16:creationId xmlns:a16="http://schemas.microsoft.com/office/drawing/2014/main" id="{8F067D71-8F0A-4B5F-8496-F5F7571D2870}"/>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6984" name="Text Box 21">
          <a:extLst>
            <a:ext uri="{FF2B5EF4-FFF2-40B4-BE49-F238E27FC236}">
              <a16:creationId xmlns:a16="http://schemas.microsoft.com/office/drawing/2014/main" id="{E9856EBF-3516-421E-AA3A-5AB12EAF527F}"/>
            </a:ext>
          </a:extLst>
        </xdr:cNvPr>
        <xdr:cNvSpPr txBox="1">
          <a:spLocks noChangeArrowheads="1"/>
        </xdr:cNvSpPr>
      </xdr:nvSpPr>
      <xdr:spPr bwMode="auto">
        <a:xfrm>
          <a:off x="1534767" y="9972261"/>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44062"/>
    <xdr:sp macro="" textlink="">
      <xdr:nvSpPr>
        <xdr:cNvPr id="6985" name="TextBox 3">
          <a:extLst>
            <a:ext uri="{FF2B5EF4-FFF2-40B4-BE49-F238E27FC236}">
              <a16:creationId xmlns:a16="http://schemas.microsoft.com/office/drawing/2014/main" id="{8F3684D5-CAF4-4F39-8AC0-892CD979B227}"/>
            </a:ext>
          </a:extLst>
        </xdr:cNvPr>
        <xdr:cNvSpPr txBox="1">
          <a:spLocks noChangeArrowheads="1"/>
        </xdr:cNvSpPr>
      </xdr:nvSpPr>
      <xdr:spPr bwMode="auto">
        <a:xfrm>
          <a:off x="2439642" y="10883348"/>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6986" name="TextBox 3">
          <a:extLst>
            <a:ext uri="{FF2B5EF4-FFF2-40B4-BE49-F238E27FC236}">
              <a16:creationId xmlns:a16="http://schemas.microsoft.com/office/drawing/2014/main" id="{3CECF1F1-B773-4A95-A3E0-67F58C7DA098}"/>
            </a:ext>
          </a:extLst>
        </xdr:cNvPr>
        <xdr:cNvSpPr txBox="1">
          <a:spLocks noChangeArrowheads="1"/>
        </xdr:cNvSpPr>
      </xdr:nvSpPr>
      <xdr:spPr bwMode="auto">
        <a:xfrm>
          <a:off x="2439642" y="10883348"/>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6987" name="TextBox 3">
          <a:extLst>
            <a:ext uri="{FF2B5EF4-FFF2-40B4-BE49-F238E27FC236}">
              <a16:creationId xmlns:a16="http://schemas.microsoft.com/office/drawing/2014/main" id="{AFEFA38F-68FE-4928-95BD-034409DA25AE}"/>
            </a:ext>
          </a:extLst>
        </xdr:cNvPr>
        <xdr:cNvSpPr txBox="1">
          <a:spLocks noChangeArrowheads="1"/>
        </xdr:cNvSpPr>
      </xdr:nvSpPr>
      <xdr:spPr bwMode="auto">
        <a:xfrm>
          <a:off x="2439642" y="10883348"/>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01212"/>
    <xdr:sp macro="" textlink="">
      <xdr:nvSpPr>
        <xdr:cNvPr id="6988" name="TextBox 3">
          <a:extLst>
            <a:ext uri="{FF2B5EF4-FFF2-40B4-BE49-F238E27FC236}">
              <a16:creationId xmlns:a16="http://schemas.microsoft.com/office/drawing/2014/main" id="{A09E4E9D-07A3-42F8-8DB1-A3971D1CE715}"/>
            </a:ext>
          </a:extLst>
        </xdr:cNvPr>
        <xdr:cNvSpPr txBox="1">
          <a:spLocks noChangeArrowheads="1"/>
        </xdr:cNvSpPr>
      </xdr:nvSpPr>
      <xdr:spPr bwMode="auto">
        <a:xfrm>
          <a:off x="2439642" y="10883348"/>
          <a:ext cx="0" cy="901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05962"/>
    <xdr:sp macro="" textlink="">
      <xdr:nvSpPr>
        <xdr:cNvPr id="6989" name="TextBox 3">
          <a:extLst>
            <a:ext uri="{FF2B5EF4-FFF2-40B4-BE49-F238E27FC236}">
              <a16:creationId xmlns:a16="http://schemas.microsoft.com/office/drawing/2014/main" id="{472121FE-346D-46D5-AE50-F5DDEA72B41C}"/>
            </a:ext>
          </a:extLst>
        </xdr:cNvPr>
        <xdr:cNvSpPr txBox="1">
          <a:spLocks noChangeArrowheads="1"/>
        </xdr:cNvSpPr>
      </xdr:nvSpPr>
      <xdr:spPr bwMode="auto">
        <a:xfrm>
          <a:off x="2439642" y="10883348"/>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91687"/>
    <xdr:sp macro="" textlink="">
      <xdr:nvSpPr>
        <xdr:cNvPr id="6990" name="TextBox 3">
          <a:extLst>
            <a:ext uri="{FF2B5EF4-FFF2-40B4-BE49-F238E27FC236}">
              <a16:creationId xmlns:a16="http://schemas.microsoft.com/office/drawing/2014/main" id="{E07936A4-5C33-400D-AADA-DFC7B7CCD56F}"/>
            </a:ext>
          </a:extLst>
        </xdr:cNvPr>
        <xdr:cNvSpPr txBox="1">
          <a:spLocks noChangeArrowheads="1"/>
        </xdr:cNvSpPr>
      </xdr:nvSpPr>
      <xdr:spPr bwMode="auto">
        <a:xfrm>
          <a:off x="2439642" y="10883348"/>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05962"/>
    <xdr:sp macro="" textlink="">
      <xdr:nvSpPr>
        <xdr:cNvPr id="6991" name="TextBox 3">
          <a:extLst>
            <a:ext uri="{FF2B5EF4-FFF2-40B4-BE49-F238E27FC236}">
              <a16:creationId xmlns:a16="http://schemas.microsoft.com/office/drawing/2014/main" id="{17C5CE72-3775-4930-BC3A-52FC2C2099E2}"/>
            </a:ext>
          </a:extLst>
        </xdr:cNvPr>
        <xdr:cNvSpPr txBox="1">
          <a:spLocks noChangeArrowheads="1"/>
        </xdr:cNvSpPr>
      </xdr:nvSpPr>
      <xdr:spPr bwMode="auto">
        <a:xfrm>
          <a:off x="2439642" y="10883348"/>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6992" name="TextBox 3">
          <a:extLst>
            <a:ext uri="{FF2B5EF4-FFF2-40B4-BE49-F238E27FC236}">
              <a16:creationId xmlns:a16="http://schemas.microsoft.com/office/drawing/2014/main" id="{BC4DF761-E506-4521-9ABE-D18F85A036A7}"/>
            </a:ext>
          </a:extLst>
        </xdr:cNvPr>
        <xdr:cNvSpPr txBox="1">
          <a:spLocks noChangeArrowheads="1"/>
        </xdr:cNvSpPr>
      </xdr:nvSpPr>
      <xdr:spPr bwMode="auto">
        <a:xfrm>
          <a:off x="2439642" y="10883348"/>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05962"/>
    <xdr:sp macro="" textlink="">
      <xdr:nvSpPr>
        <xdr:cNvPr id="6993" name="TextBox 3">
          <a:extLst>
            <a:ext uri="{FF2B5EF4-FFF2-40B4-BE49-F238E27FC236}">
              <a16:creationId xmlns:a16="http://schemas.microsoft.com/office/drawing/2014/main" id="{803B2D30-46CC-4D19-B2A7-18E337607A0E}"/>
            </a:ext>
          </a:extLst>
        </xdr:cNvPr>
        <xdr:cNvSpPr txBox="1">
          <a:spLocks noChangeArrowheads="1"/>
        </xdr:cNvSpPr>
      </xdr:nvSpPr>
      <xdr:spPr bwMode="auto">
        <a:xfrm>
          <a:off x="2439642" y="10883348"/>
          <a:ext cx="0" cy="8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6994" name="TextBox 3">
          <a:extLst>
            <a:ext uri="{FF2B5EF4-FFF2-40B4-BE49-F238E27FC236}">
              <a16:creationId xmlns:a16="http://schemas.microsoft.com/office/drawing/2014/main" id="{AE89FD68-C692-4195-ADF0-1BADF27D7E17}"/>
            </a:ext>
          </a:extLst>
        </xdr:cNvPr>
        <xdr:cNvSpPr txBox="1">
          <a:spLocks noChangeArrowheads="1"/>
        </xdr:cNvSpPr>
      </xdr:nvSpPr>
      <xdr:spPr bwMode="auto">
        <a:xfrm>
          <a:off x="2439642" y="10883348"/>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63112"/>
    <xdr:sp macro="" textlink="">
      <xdr:nvSpPr>
        <xdr:cNvPr id="6995" name="TextBox 3">
          <a:extLst>
            <a:ext uri="{FF2B5EF4-FFF2-40B4-BE49-F238E27FC236}">
              <a16:creationId xmlns:a16="http://schemas.microsoft.com/office/drawing/2014/main" id="{C93F4154-E74F-4E79-BD8A-F38258CFDE03}"/>
            </a:ext>
          </a:extLst>
        </xdr:cNvPr>
        <xdr:cNvSpPr txBox="1">
          <a:spLocks noChangeArrowheads="1"/>
        </xdr:cNvSpPr>
      </xdr:nvSpPr>
      <xdr:spPr bwMode="auto">
        <a:xfrm>
          <a:off x="2439642" y="10883348"/>
          <a:ext cx="0" cy="863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44062"/>
    <xdr:sp macro="" textlink="">
      <xdr:nvSpPr>
        <xdr:cNvPr id="6996" name="TextBox 3">
          <a:extLst>
            <a:ext uri="{FF2B5EF4-FFF2-40B4-BE49-F238E27FC236}">
              <a16:creationId xmlns:a16="http://schemas.microsoft.com/office/drawing/2014/main" id="{79C6AB5E-78AD-4030-B2A2-2BEB8BF83312}"/>
            </a:ext>
          </a:extLst>
        </xdr:cNvPr>
        <xdr:cNvSpPr txBox="1">
          <a:spLocks noChangeArrowheads="1"/>
        </xdr:cNvSpPr>
      </xdr:nvSpPr>
      <xdr:spPr bwMode="auto">
        <a:xfrm>
          <a:off x="2439642" y="10883348"/>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6997" name="TextBox 3">
          <a:extLst>
            <a:ext uri="{FF2B5EF4-FFF2-40B4-BE49-F238E27FC236}">
              <a16:creationId xmlns:a16="http://schemas.microsoft.com/office/drawing/2014/main" id="{63BA2A93-05B0-4D14-9434-F0862BECDF9A}"/>
            </a:ext>
          </a:extLst>
        </xdr:cNvPr>
        <xdr:cNvSpPr txBox="1">
          <a:spLocks noChangeArrowheads="1"/>
        </xdr:cNvSpPr>
      </xdr:nvSpPr>
      <xdr:spPr bwMode="auto">
        <a:xfrm>
          <a:off x="2439642" y="10883348"/>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6998" name="TextBox 3">
          <a:extLst>
            <a:ext uri="{FF2B5EF4-FFF2-40B4-BE49-F238E27FC236}">
              <a16:creationId xmlns:a16="http://schemas.microsoft.com/office/drawing/2014/main" id="{5C88C8FA-F9B9-4C64-AA39-676BA55C0024}"/>
            </a:ext>
          </a:extLst>
        </xdr:cNvPr>
        <xdr:cNvSpPr txBox="1">
          <a:spLocks noChangeArrowheads="1"/>
        </xdr:cNvSpPr>
      </xdr:nvSpPr>
      <xdr:spPr bwMode="auto">
        <a:xfrm>
          <a:off x="2439642" y="10883348"/>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6999" name="TextBox 3">
          <a:extLst>
            <a:ext uri="{FF2B5EF4-FFF2-40B4-BE49-F238E27FC236}">
              <a16:creationId xmlns:a16="http://schemas.microsoft.com/office/drawing/2014/main" id="{9D46A745-F0DB-4881-A6C5-BDEE4E7C0A12}"/>
            </a:ext>
          </a:extLst>
        </xdr:cNvPr>
        <xdr:cNvSpPr txBox="1">
          <a:spLocks noChangeArrowheads="1"/>
        </xdr:cNvSpPr>
      </xdr:nvSpPr>
      <xdr:spPr bwMode="auto">
        <a:xfrm>
          <a:off x="2439642" y="10883348"/>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7000" name="TextBox 3">
          <a:extLst>
            <a:ext uri="{FF2B5EF4-FFF2-40B4-BE49-F238E27FC236}">
              <a16:creationId xmlns:a16="http://schemas.microsoft.com/office/drawing/2014/main" id="{C05691BF-1AE3-4B49-BEFF-301CFA3465E3}"/>
            </a:ext>
          </a:extLst>
        </xdr:cNvPr>
        <xdr:cNvSpPr txBox="1">
          <a:spLocks noChangeArrowheads="1"/>
        </xdr:cNvSpPr>
      </xdr:nvSpPr>
      <xdr:spPr bwMode="auto">
        <a:xfrm>
          <a:off x="2439642" y="10883348"/>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7001" name="TextBox 3">
          <a:extLst>
            <a:ext uri="{FF2B5EF4-FFF2-40B4-BE49-F238E27FC236}">
              <a16:creationId xmlns:a16="http://schemas.microsoft.com/office/drawing/2014/main" id="{B0508C7A-D865-4004-A542-FEB1C7E5D5A6}"/>
            </a:ext>
          </a:extLst>
        </xdr:cNvPr>
        <xdr:cNvSpPr txBox="1">
          <a:spLocks noChangeArrowheads="1"/>
        </xdr:cNvSpPr>
      </xdr:nvSpPr>
      <xdr:spPr bwMode="auto">
        <a:xfrm>
          <a:off x="2439642" y="10883348"/>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10737"/>
    <xdr:sp macro="" textlink="">
      <xdr:nvSpPr>
        <xdr:cNvPr id="7002" name="TextBox 3">
          <a:extLst>
            <a:ext uri="{FF2B5EF4-FFF2-40B4-BE49-F238E27FC236}">
              <a16:creationId xmlns:a16="http://schemas.microsoft.com/office/drawing/2014/main" id="{E9011C42-DA6A-47F8-A706-D4859B5CAE53}"/>
            </a:ext>
          </a:extLst>
        </xdr:cNvPr>
        <xdr:cNvSpPr txBox="1">
          <a:spLocks noChangeArrowheads="1"/>
        </xdr:cNvSpPr>
      </xdr:nvSpPr>
      <xdr:spPr bwMode="auto">
        <a:xfrm>
          <a:off x="2439642" y="10883348"/>
          <a:ext cx="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91687"/>
    <xdr:sp macro="" textlink="">
      <xdr:nvSpPr>
        <xdr:cNvPr id="7003" name="TextBox 3">
          <a:extLst>
            <a:ext uri="{FF2B5EF4-FFF2-40B4-BE49-F238E27FC236}">
              <a16:creationId xmlns:a16="http://schemas.microsoft.com/office/drawing/2014/main" id="{5BD6A9C1-CDC1-44B1-94E3-DF47468D1197}"/>
            </a:ext>
          </a:extLst>
        </xdr:cNvPr>
        <xdr:cNvSpPr txBox="1">
          <a:spLocks noChangeArrowheads="1"/>
        </xdr:cNvSpPr>
      </xdr:nvSpPr>
      <xdr:spPr bwMode="auto">
        <a:xfrm>
          <a:off x="2439642" y="10883348"/>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82162"/>
    <xdr:sp macro="" textlink="">
      <xdr:nvSpPr>
        <xdr:cNvPr id="7004" name="TextBox 3">
          <a:extLst>
            <a:ext uri="{FF2B5EF4-FFF2-40B4-BE49-F238E27FC236}">
              <a16:creationId xmlns:a16="http://schemas.microsoft.com/office/drawing/2014/main" id="{231827BB-2541-4790-89B6-FF87CD043667}"/>
            </a:ext>
          </a:extLst>
        </xdr:cNvPr>
        <xdr:cNvSpPr txBox="1">
          <a:spLocks noChangeArrowheads="1"/>
        </xdr:cNvSpPr>
      </xdr:nvSpPr>
      <xdr:spPr bwMode="auto">
        <a:xfrm>
          <a:off x="2439642" y="10883348"/>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91687"/>
    <xdr:sp macro="" textlink="">
      <xdr:nvSpPr>
        <xdr:cNvPr id="7005" name="TextBox 3">
          <a:extLst>
            <a:ext uri="{FF2B5EF4-FFF2-40B4-BE49-F238E27FC236}">
              <a16:creationId xmlns:a16="http://schemas.microsoft.com/office/drawing/2014/main" id="{0B097FD3-465A-4E88-85C2-0E3D0F6CD77C}"/>
            </a:ext>
          </a:extLst>
        </xdr:cNvPr>
        <xdr:cNvSpPr txBox="1">
          <a:spLocks noChangeArrowheads="1"/>
        </xdr:cNvSpPr>
      </xdr:nvSpPr>
      <xdr:spPr bwMode="auto">
        <a:xfrm>
          <a:off x="2439642" y="10883348"/>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82162"/>
    <xdr:sp macro="" textlink="">
      <xdr:nvSpPr>
        <xdr:cNvPr id="7006" name="TextBox 3">
          <a:extLst>
            <a:ext uri="{FF2B5EF4-FFF2-40B4-BE49-F238E27FC236}">
              <a16:creationId xmlns:a16="http://schemas.microsoft.com/office/drawing/2014/main" id="{B7048B10-0966-447F-B750-E14336E047F1}"/>
            </a:ext>
          </a:extLst>
        </xdr:cNvPr>
        <xdr:cNvSpPr txBox="1">
          <a:spLocks noChangeArrowheads="1"/>
        </xdr:cNvSpPr>
      </xdr:nvSpPr>
      <xdr:spPr bwMode="auto">
        <a:xfrm>
          <a:off x="2439642" y="10883348"/>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07" name="Text Box 22">
          <a:extLst>
            <a:ext uri="{FF2B5EF4-FFF2-40B4-BE49-F238E27FC236}">
              <a16:creationId xmlns:a16="http://schemas.microsoft.com/office/drawing/2014/main" id="{6D80923C-A552-4BE3-B602-24082E5CBD6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08" name="Text Box 23">
          <a:extLst>
            <a:ext uri="{FF2B5EF4-FFF2-40B4-BE49-F238E27FC236}">
              <a16:creationId xmlns:a16="http://schemas.microsoft.com/office/drawing/2014/main" id="{59F60CEA-4731-497A-9FCB-D3A6B01925F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09" name="Text Box 24">
          <a:extLst>
            <a:ext uri="{FF2B5EF4-FFF2-40B4-BE49-F238E27FC236}">
              <a16:creationId xmlns:a16="http://schemas.microsoft.com/office/drawing/2014/main" id="{D1E05D4B-C443-4138-98C3-55568B8B1BD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10" name="Text Box 25">
          <a:extLst>
            <a:ext uri="{FF2B5EF4-FFF2-40B4-BE49-F238E27FC236}">
              <a16:creationId xmlns:a16="http://schemas.microsoft.com/office/drawing/2014/main" id="{2D7B35C8-A188-4806-ADE1-48ED2ED60C2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11" name="Text Box 26">
          <a:extLst>
            <a:ext uri="{FF2B5EF4-FFF2-40B4-BE49-F238E27FC236}">
              <a16:creationId xmlns:a16="http://schemas.microsoft.com/office/drawing/2014/main" id="{A3F60C05-2177-4924-9468-6EC2C564B42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12" name="Text Box 27">
          <a:extLst>
            <a:ext uri="{FF2B5EF4-FFF2-40B4-BE49-F238E27FC236}">
              <a16:creationId xmlns:a16="http://schemas.microsoft.com/office/drawing/2014/main" id="{6CB1C2BC-D9C1-4EB4-A223-C2430D096F4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13" name="Text Box 28">
          <a:extLst>
            <a:ext uri="{FF2B5EF4-FFF2-40B4-BE49-F238E27FC236}">
              <a16:creationId xmlns:a16="http://schemas.microsoft.com/office/drawing/2014/main" id="{9891F196-2479-4ED0-8C2C-A93DB87650D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14" name="Text Box 29">
          <a:extLst>
            <a:ext uri="{FF2B5EF4-FFF2-40B4-BE49-F238E27FC236}">
              <a16:creationId xmlns:a16="http://schemas.microsoft.com/office/drawing/2014/main" id="{E3AAA6E8-6B86-4210-B511-46F34284B6B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15" name="Text Box 14">
          <a:extLst>
            <a:ext uri="{FF2B5EF4-FFF2-40B4-BE49-F238E27FC236}">
              <a16:creationId xmlns:a16="http://schemas.microsoft.com/office/drawing/2014/main" id="{9090481E-2218-4FE1-867D-B27014AF864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16" name="Text Box 15">
          <a:extLst>
            <a:ext uri="{FF2B5EF4-FFF2-40B4-BE49-F238E27FC236}">
              <a16:creationId xmlns:a16="http://schemas.microsoft.com/office/drawing/2014/main" id="{322B2BE5-FFB9-4B00-A206-E4ADC04100D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17" name="Text Box 16">
          <a:extLst>
            <a:ext uri="{FF2B5EF4-FFF2-40B4-BE49-F238E27FC236}">
              <a16:creationId xmlns:a16="http://schemas.microsoft.com/office/drawing/2014/main" id="{561DE185-B14C-4395-8F09-A50B2CB9964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18" name="Text Box 17">
          <a:extLst>
            <a:ext uri="{FF2B5EF4-FFF2-40B4-BE49-F238E27FC236}">
              <a16:creationId xmlns:a16="http://schemas.microsoft.com/office/drawing/2014/main" id="{8A1FA568-9D0B-4A5E-8CDD-BFD21F76EED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19" name="Text Box 18">
          <a:extLst>
            <a:ext uri="{FF2B5EF4-FFF2-40B4-BE49-F238E27FC236}">
              <a16:creationId xmlns:a16="http://schemas.microsoft.com/office/drawing/2014/main" id="{C376D771-5F05-4990-929F-FEC57F858F2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20" name="Text Box 19">
          <a:extLst>
            <a:ext uri="{FF2B5EF4-FFF2-40B4-BE49-F238E27FC236}">
              <a16:creationId xmlns:a16="http://schemas.microsoft.com/office/drawing/2014/main" id="{61522BEF-3CAE-41A1-B430-40384AD7B28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21" name="Text Box 20">
          <a:extLst>
            <a:ext uri="{FF2B5EF4-FFF2-40B4-BE49-F238E27FC236}">
              <a16:creationId xmlns:a16="http://schemas.microsoft.com/office/drawing/2014/main" id="{FC561627-CE2A-4384-8856-BFE0AA37D73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22" name="Text Box 21">
          <a:extLst>
            <a:ext uri="{FF2B5EF4-FFF2-40B4-BE49-F238E27FC236}">
              <a16:creationId xmlns:a16="http://schemas.microsoft.com/office/drawing/2014/main" id="{C190B139-D7C3-4A93-BD65-C209E819E15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23" name="Text Box 14">
          <a:extLst>
            <a:ext uri="{FF2B5EF4-FFF2-40B4-BE49-F238E27FC236}">
              <a16:creationId xmlns:a16="http://schemas.microsoft.com/office/drawing/2014/main" id="{C1E32CCC-F9E2-43A1-B6D0-8AC30B5EFE6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24" name="Text Box 15">
          <a:extLst>
            <a:ext uri="{FF2B5EF4-FFF2-40B4-BE49-F238E27FC236}">
              <a16:creationId xmlns:a16="http://schemas.microsoft.com/office/drawing/2014/main" id="{56C54A50-9B5E-4A30-BBD9-59B36BFEEDF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25" name="Text Box 16">
          <a:extLst>
            <a:ext uri="{FF2B5EF4-FFF2-40B4-BE49-F238E27FC236}">
              <a16:creationId xmlns:a16="http://schemas.microsoft.com/office/drawing/2014/main" id="{CCC61D17-2DC0-49F6-8A1E-91276587F5A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26" name="Text Box 17">
          <a:extLst>
            <a:ext uri="{FF2B5EF4-FFF2-40B4-BE49-F238E27FC236}">
              <a16:creationId xmlns:a16="http://schemas.microsoft.com/office/drawing/2014/main" id="{07F386B9-1AC6-4718-891D-9C2CF7CF095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27" name="Text Box 18">
          <a:extLst>
            <a:ext uri="{FF2B5EF4-FFF2-40B4-BE49-F238E27FC236}">
              <a16:creationId xmlns:a16="http://schemas.microsoft.com/office/drawing/2014/main" id="{4E175DF3-BF27-4387-A3C1-B3E50AC3E3C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28" name="Text Box 19">
          <a:extLst>
            <a:ext uri="{FF2B5EF4-FFF2-40B4-BE49-F238E27FC236}">
              <a16:creationId xmlns:a16="http://schemas.microsoft.com/office/drawing/2014/main" id="{28703025-3137-4527-AEDE-4EA0DA188B4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29" name="Text Box 20">
          <a:extLst>
            <a:ext uri="{FF2B5EF4-FFF2-40B4-BE49-F238E27FC236}">
              <a16:creationId xmlns:a16="http://schemas.microsoft.com/office/drawing/2014/main" id="{B1FFFB2E-4FAA-4344-B885-CFF2294811B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30" name="Text Box 21">
          <a:extLst>
            <a:ext uri="{FF2B5EF4-FFF2-40B4-BE49-F238E27FC236}">
              <a16:creationId xmlns:a16="http://schemas.microsoft.com/office/drawing/2014/main" id="{F99ED420-D69F-4C78-9AC5-DC1B1C987BC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31" name="Text Box 22">
          <a:extLst>
            <a:ext uri="{FF2B5EF4-FFF2-40B4-BE49-F238E27FC236}">
              <a16:creationId xmlns:a16="http://schemas.microsoft.com/office/drawing/2014/main" id="{F4E9D668-0207-4CD6-BE5A-F154034090C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32" name="Text Box 23">
          <a:extLst>
            <a:ext uri="{FF2B5EF4-FFF2-40B4-BE49-F238E27FC236}">
              <a16:creationId xmlns:a16="http://schemas.microsoft.com/office/drawing/2014/main" id="{7544F3A0-9223-43B1-89A9-324C68DF15B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33" name="Text Box 24">
          <a:extLst>
            <a:ext uri="{FF2B5EF4-FFF2-40B4-BE49-F238E27FC236}">
              <a16:creationId xmlns:a16="http://schemas.microsoft.com/office/drawing/2014/main" id="{A421F05B-E999-4D5D-9044-A4E0E632051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34" name="Text Box 25">
          <a:extLst>
            <a:ext uri="{FF2B5EF4-FFF2-40B4-BE49-F238E27FC236}">
              <a16:creationId xmlns:a16="http://schemas.microsoft.com/office/drawing/2014/main" id="{3C58257D-1E3F-4742-9CF4-449108ACA42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35" name="Text Box 26">
          <a:extLst>
            <a:ext uri="{FF2B5EF4-FFF2-40B4-BE49-F238E27FC236}">
              <a16:creationId xmlns:a16="http://schemas.microsoft.com/office/drawing/2014/main" id="{0E1B18A5-060D-45DC-88D7-515FA712471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36" name="Text Box 27">
          <a:extLst>
            <a:ext uri="{FF2B5EF4-FFF2-40B4-BE49-F238E27FC236}">
              <a16:creationId xmlns:a16="http://schemas.microsoft.com/office/drawing/2014/main" id="{56ADB638-29BE-4CA8-9413-825B2E0782C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37" name="Text Box 28">
          <a:extLst>
            <a:ext uri="{FF2B5EF4-FFF2-40B4-BE49-F238E27FC236}">
              <a16:creationId xmlns:a16="http://schemas.microsoft.com/office/drawing/2014/main" id="{0E83E5A1-2147-4596-8026-9FB0E1D796A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38" name="Text Box 29">
          <a:extLst>
            <a:ext uri="{FF2B5EF4-FFF2-40B4-BE49-F238E27FC236}">
              <a16:creationId xmlns:a16="http://schemas.microsoft.com/office/drawing/2014/main" id="{A1FB9133-A210-4AC3-A0BA-7E2BEA2DCFC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39" name="Text Box 14">
          <a:extLst>
            <a:ext uri="{FF2B5EF4-FFF2-40B4-BE49-F238E27FC236}">
              <a16:creationId xmlns:a16="http://schemas.microsoft.com/office/drawing/2014/main" id="{EB7726DB-4A3F-4F7A-BB00-8FE676D7A35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40" name="Text Box 15">
          <a:extLst>
            <a:ext uri="{FF2B5EF4-FFF2-40B4-BE49-F238E27FC236}">
              <a16:creationId xmlns:a16="http://schemas.microsoft.com/office/drawing/2014/main" id="{31256B2D-3D16-4827-9E99-DA33B04B850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41" name="Text Box 16">
          <a:extLst>
            <a:ext uri="{FF2B5EF4-FFF2-40B4-BE49-F238E27FC236}">
              <a16:creationId xmlns:a16="http://schemas.microsoft.com/office/drawing/2014/main" id="{19340732-AE57-4778-AFDE-482A189C9C1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42" name="Text Box 17">
          <a:extLst>
            <a:ext uri="{FF2B5EF4-FFF2-40B4-BE49-F238E27FC236}">
              <a16:creationId xmlns:a16="http://schemas.microsoft.com/office/drawing/2014/main" id="{06D100CA-F17F-4E79-87B7-13101A7E690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43" name="Text Box 18">
          <a:extLst>
            <a:ext uri="{FF2B5EF4-FFF2-40B4-BE49-F238E27FC236}">
              <a16:creationId xmlns:a16="http://schemas.microsoft.com/office/drawing/2014/main" id="{12842557-E620-4478-8E65-9D9954FABA1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44" name="Text Box 19">
          <a:extLst>
            <a:ext uri="{FF2B5EF4-FFF2-40B4-BE49-F238E27FC236}">
              <a16:creationId xmlns:a16="http://schemas.microsoft.com/office/drawing/2014/main" id="{BA6BA112-1B35-45EE-BD48-D01C1659D88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45" name="Text Box 20">
          <a:extLst>
            <a:ext uri="{FF2B5EF4-FFF2-40B4-BE49-F238E27FC236}">
              <a16:creationId xmlns:a16="http://schemas.microsoft.com/office/drawing/2014/main" id="{17C071BD-D0DD-4328-9B0E-88D4ADCE1E8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46" name="Text Box 21">
          <a:extLst>
            <a:ext uri="{FF2B5EF4-FFF2-40B4-BE49-F238E27FC236}">
              <a16:creationId xmlns:a16="http://schemas.microsoft.com/office/drawing/2014/main" id="{D3270A0A-47F6-4BF7-8D5C-7D8562D2AD2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47" name="Text Box 14">
          <a:extLst>
            <a:ext uri="{FF2B5EF4-FFF2-40B4-BE49-F238E27FC236}">
              <a16:creationId xmlns:a16="http://schemas.microsoft.com/office/drawing/2014/main" id="{1AD969EA-9734-4909-9601-A5117D117B3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48" name="Text Box 15">
          <a:extLst>
            <a:ext uri="{FF2B5EF4-FFF2-40B4-BE49-F238E27FC236}">
              <a16:creationId xmlns:a16="http://schemas.microsoft.com/office/drawing/2014/main" id="{E3F27913-6831-4795-9B13-5C9065017E2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49" name="Text Box 16">
          <a:extLst>
            <a:ext uri="{FF2B5EF4-FFF2-40B4-BE49-F238E27FC236}">
              <a16:creationId xmlns:a16="http://schemas.microsoft.com/office/drawing/2014/main" id="{9C17D737-0F1A-4C93-BB98-AC127FCF11F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50" name="Text Box 17">
          <a:extLst>
            <a:ext uri="{FF2B5EF4-FFF2-40B4-BE49-F238E27FC236}">
              <a16:creationId xmlns:a16="http://schemas.microsoft.com/office/drawing/2014/main" id="{CFB1E99D-C9CD-45CD-BA73-CAC1CABA1BE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51" name="Text Box 18">
          <a:extLst>
            <a:ext uri="{FF2B5EF4-FFF2-40B4-BE49-F238E27FC236}">
              <a16:creationId xmlns:a16="http://schemas.microsoft.com/office/drawing/2014/main" id="{B60BCC94-9D64-47A0-B7A0-D12E150B07D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52" name="Text Box 19">
          <a:extLst>
            <a:ext uri="{FF2B5EF4-FFF2-40B4-BE49-F238E27FC236}">
              <a16:creationId xmlns:a16="http://schemas.microsoft.com/office/drawing/2014/main" id="{7690BF0A-BAA3-4855-A4EB-CC3BCB8D1DD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53" name="Text Box 20">
          <a:extLst>
            <a:ext uri="{FF2B5EF4-FFF2-40B4-BE49-F238E27FC236}">
              <a16:creationId xmlns:a16="http://schemas.microsoft.com/office/drawing/2014/main" id="{66528797-30DA-4956-B47E-D9A0186CC27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54" name="Text Box 21">
          <a:extLst>
            <a:ext uri="{FF2B5EF4-FFF2-40B4-BE49-F238E27FC236}">
              <a16:creationId xmlns:a16="http://schemas.microsoft.com/office/drawing/2014/main" id="{2A1ACB32-6C23-4992-A476-DFB29CA568E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55" name="Text Box 22">
          <a:extLst>
            <a:ext uri="{FF2B5EF4-FFF2-40B4-BE49-F238E27FC236}">
              <a16:creationId xmlns:a16="http://schemas.microsoft.com/office/drawing/2014/main" id="{70C39CEA-B45D-42FD-BD36-4F374074257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56" name="Text Box 23">
          <a:extLst>
            <a:ext uri="{FF2B5EF4-FFF2-40B4-BE49-F238E27FC236}">
              <a16:creationId xmlns:a16="http://schemas.microsoft.com/office/drawing/2014/main" id="{8633D2DB-1991-48DD-BB4B-DE2FE39723E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57" name="Text Box 24">
          <a:extLst>
            <a:ext uri="{FF2B5EF4-FFF2-40B4-BE49-F238E27FC236}">
              <a16:creationId xmlns:a16="http://schemas.microsoft.com/office/drawing/2014/main" id="{6BF6E9CE-81FB-4BA9-929C-036C8B0A460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58" name="Text Box 25">
          <a:extLst>
            <a:ext uri="{FF2B5EF4-FFF2-40B4-BE49-F238E27FC236}">
              <a16:creationId xmlns:a16="http://schemas.microsoft.com/office/drawing/2014/main" id="{E3BC7620-3141-4E41-B206-F7B06D6BFB8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59" name="Text Box 26">
          <a:extLst>
            <a:ext uri="{FF2B5EF4-FFF2-40B4-BE49-F238E27FC236}">
              <a16:creationId xmlns:a16="http://schemas.microsoft.com/office/drawing/2014/main" id="{90CFF093-CD4D-481F-84CE-E1A29DE80BA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60" name="Text Box 27">
          <a:extLst>
            <a:ext uri="{FF2B5EF4-FFF2-40B4-BE49-F238E27FC236}">
              <a16:creationId xmlns:a16="http://schemas.microsoft.com/office/drawing/2014/main" id="{20AD69F7-6041-46CF-8704-EBE527E47D5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61" name="Text Box 28">
          <a:extLst>
            <a:ext uri="{FF2B5EF4-FFF2-40B4-BE49-F238E27FC236}">
              <a16:creationId xmlns:a16="http://schemas.microsoft.com/office/drawing/2014/main" id="{6731F770-F85B-4277-8A31-4A38041C86C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62" name="Text Box 29">
          <a:extLst>
            <a:ext uri="{FF2B5EF4-FFF2-40B4-BE49-F238E27FC236}">
              <a16:creationId xmlns:a16="http://schemas.microsoft.com/office/drawing/2014/main" id="{08BE60DF-0231-448B-BA23-27F86EB2A78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63" name="Text Box 14">
          <a:extLst>
            <a:ext uri="{FF2B5EF4-FFF2-40B4-BE49-F238E27FC236}">
              <a16:creationId xmlns:a16="http://schemas.microsoft.com/office/drawing/2014/main" id="{058945B1-83F7-4B9B-BCDC-642428F235C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64" name="Text Box 15">
          <a:extLst>
            <a:ext uri="{FF2B5EF4-FFF2-40B4-BE49-F238E27FC236}">
              <a16:creationId xmlns:a16="http://schemas.microsoft.com/office/drawing/2014/main" id="{33FC04E7-5728-4F5E-B66A-8EFC8B043B6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65" name="Text Box 16">
          <a:extLst>
            <a:ext uri="{FF2B5EF4-FFF2-40B4-BE49-F238E27FC236}">
              <a16:creationId xmlns:a16="http://schemas.microsoft.com/office/drawing/2014/main" id="{9B2E1498-AC52-483E-9FBD-4E86EBAA9F4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66" name="Text Box 17">
          <a:extLst>
            <a:ext uri="{FF2B5EF4-FFF2-40B4-BE49-F238E27FC236}">
              <a16:creationId xmlns:a16="http://schemas.microsoft.com/office/drawing/2014/main" id="{D096BE0E-81E9-4C8C-AC20-FD0E0A9A48A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67" name="Text Box 18">
          <a:extLst>
            <a:ext uri="{FF2B5EF4-FFF2-40B4-BE49-F238E27FC236}">
              <a16:creationId xmlns:a16="http://schemas.microsoft.com/office/drawing/2014/main" id="{0705B16C-BC99-4CA7-95EC-13EE9B1AEFA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68" name="Text Box 19">
          <a:extLst>
            <a:ext uri="{FF2B5EF4-FFF2-40B4-BE49-F238E27FC236}">
              <a16:creationId xmlns:a16="http://schemas.microsoft.com/office/drawing/2014/main" id="{61AEE8B7-D814-4B78-86E7-08B933A3318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69" name="Text Box 20">
          <a:extLst>
            <a:ext uri="{FF2B5EF4-FFF2-40B4-BE49-F238E27FC236}">
              <a16:creationId xmlns:a16="http://schemas.microsoft.com/office/drawing/2014/main" id="{19F53146-1D0C-4B88-A5EF-16775DD2C2A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70" name="Text Box 21">
          <a:extLst>
            <a:ext uri="{FF2B5EF4-FFF2-40B4-BE49-F238E27FC236}">
              <a16:creationId xmlns:a16="http://schemas.microsoft.com/office/drawing/2014/main" id="{F5E5DED5-6EA9-4D1A-8AF6-D87C99095F4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71" name="Text Box 14">
          <a:extLst>
            <a:ext uri="{FF2B5EF4-FFF2-40B4-BE49-F238E27FC236}">
              <a16:creationId xmlns:a16="http://schemas.microsoft.com/office/drawing/2014/main" id="{EBC97402-D4A7-4DD8-A588-147288A6A0A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72" name="Text Box 15">
          <a:extLst>
            <a:ext uri="{FF2B5EF4-FFF2-40B4-BE49-F238E27FC236}">
              <a16:creationId xmlns:a16="http://schemas.microsoft.com/office/drawing/2014/main" id="{4E871A97-F679-4A45-B5E3-D7E6E68D94F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73" name="Text Box 16">
          <a:extLst>
            <a:ext uri="{FF2B5EF4-FFF2-40B4-BE49-F238E27FC236}">
              <a16:creationId xmlns:a16="http://schemas.microsoft.com/office/drawing/2014/main" id="{63BAF344-7FE5-4C97-A76B-0AC7F6CFFC2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74" name="Text Box 17">
          <a:extLst>
            <a:ext uri="{FF2B5EF4-FFF2-40B4-BE49-F238E27FC236}">
              <a16:creationId xmlns:a16="http://schemas.microsoft.com/office/drawing/2014/main" id="{3357A4E8-84DA-4E11-A541-47716D6B229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75" name="Text Box 18">
          <a:extLst>
            <a:ext uri="{FF2B5EF4-FFF2-40B4-BE49-F238E27FC236}">
              <a16:creationId xmlns:a16="http://schemas.microsoft.com/office/drawing/2014/main" id="{E7A2DE6F-B443-43B4-8DC2-F4039CCF6E7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76" name="Text Box 19">
          <a:extLst>
            <a:ext uri="{FF2B5EF4-FFF2-40B4-BE49-F238E27FC236}">
              <a16:creationId xmlns:a16="http://schemas.microsoft.com/office/drawing/2014/main" id="{9B9070B7-CFDF-47AF-8925-B77A567C592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77" name="Text Box 20">
          <a:extLst>
            <a:ext uri="{FF2B5EF4-FFF2-40B4-BE49-F238E27FC236}">
              <a16:creationId xmlns:a16="http://schemas.microsoft.com/office/drawing/2014/main" id="{3D6739E7-3C46-48DE-8C9C-61A0CC34A7C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78" name="Text Box 21">
          <a:extLst>
            <a:ext uri="{FF2B5EF4-FFF2-40B4-BE49-F238E27FC236}">
              <a16:creationId xmlns:a16="http://schemas.microsoft.com/office/drawing/2014/main" id="{D882AB19-0790-4E20-8CA6-B043B5FC37E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79" name="Text Box 22">
          <a:extLst>
            <a:ext uri="{FF2B5EF4-FFF2-40B4-BE49-F238E27FC236}">
              <a16:creationId xmlns:a16="http://schemas.microsoft.com/office/drawing/2014/main" id="{4BED53D3-0039-4D5F-82AF-87EA72BC6B2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80" name="Text Box 23">
          <a:extLst>
            <a:ext uri="{FF2B5EF4-FFF2-40B4-BE49-F238E27FC236}">
              <a16:creationId xmlns:a16="http://schemas.microsoft.com/office/drawing/2014/main" id="{B0B9D8CD-B87E-4153-B861-4BCA9DC1A58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81" name="Text Box 24">
          <a:extLst>
            <a:ext uri="{FF2B5EF4-FFF2-40B4-BE49-F238E27FC236}">
              <a16:creationId xmlns:a16="http://schemas.microsoft.com/office/drawing/2014/main" id="{689159DC-6675-4FE5-9927-1DAED0313A8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82" name="Text Box 25">
          <a:extLst>
            <a:ext uri="{FF2B5EF4-FFF2-40B4-BE49-F238E27FC236}">
              <a16:creationId xmlns:a16="http://schemas.microsoft.com/office/drawing/2014/main" id="{954F44C8-712A-448F-9B92-A6674F9E0AD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83" name="Text Box 26">
          <a:extLst>
            <a:ext uri="{FF2B5EF4-FFF2-40B4-BE49-F238E27FC236}">
              <a16:creationId xmlns:a16="http://schemas.microsoft.com/office/drawing/2014/main" id="{A7788495-AC0D-4F22-814A-EF7A27FFBAE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84" name="Text Box 27">
          <a:extLst>
            <a:ext uri="{FF2B5EF4-FFF2-40B4-BE49-F238E27FC236}">
              <a16:creationId xmlns:a16="http://schemas.microsoft.com/office/drawing/2014/main" id="{E0024FD8-60A4-43B5-AE2E-8F1F6A9EBE0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85" name="Text Box 28">
          <a:extLst>
            <a:ext uri="{FF2B5EF4-FFF2-40B4-BE49-F238E27FC236}">
              <a16:creationId xmlns:a16="http://schemas.microsoft.com/office/drawing/2014/main" id="{E4F9F77A-0B4E-4FF4-8E0D-0F81E3E4C10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86" name="Text Box 29">
          <a:extLst>
            <a:ext uri="{FF2B5EF4-FFF2-40B4-BE49-F238E27FC236}">
              <a16:creationId xmlns:a16="http://schemas.microsoft.com/office/drawing/2014/main" id="{5B36E64B-B7F2-4556-A6F3-F3BFD2EACB6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87" name="Text Box 14">
          <a:extLst>
            <a:ext uri="{FF2B5EF4-FFF2-40B4-BE49-F238E27FC236}">
              <a16:creationId xmlns:a16="http://schemas.microsoft.com/office/drawing/2014/main" id="{8E722F23-8FAF-4291-A174-B4F32ABFAA0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88" name="Text Box 15">
          <a:extLst>
            <a:ext uri="{FF2B5EF4-FFF2-40B4-BE49-F238E27FC236}">
              <a16:creationId xmlns:a16="http://schemas.microsoft.com/office/drawing/2014/main" id="{ED699FF2-7F4D-437B-AE5D-01A03FE903E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89" name="Text Box 16">
          <a:extLst>
            <a:ext uri="{FF2B5EF4-FFF2-40B4-BE49-F238E27FC236}">
              <a16:creationId xmlns:a16="http://schemas.microsoft.com/office/drawing/2014/main" id="{BF018C54-7B66-4BDB-96E3-60F5AF198B0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90" name="Text Box 17">
          <a:extLst>
            <a:ext uri="{FF2B5EF4-FFF2-40B4-BE49-F238E27FC236}">
              <a16:creationId xmlns:a16="http://schemas.microsoft.com/office/drawing/2014/main" id="{19297BFE-4265-45A0-BB30-F955C6E844B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91" name="Text Box 18">
          <a:extLst>
            <a:ext uri="{FF2B5EF4-FFF2-40B4-BE49-F238E27FC236}">
              <a16:creationId xmlns:a16="http://schemas.microsoft.com/office/drawing/2014/main" id="{6594DE74-5220-476B-8CD5-3A71C41B6D0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92" name="Text Box 19">
          <a:extLst>
            <a:ext uri="{FF2B5EF4-FFF2-40B4-BE49-F238E27FC236}">
              <a16:creationId xmlns:a16="http://schemas.microsoft.com/office/drawing/2014/main" id="{ED97557D-6069-443C-A268-A3D921B13BC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93" name="Text Box 20">
          <a:extLst>
            <a:ext uri="{FF2B5EF4-FFF2-40B4-BE49-F238E27FC236}">
              <a16:creationId xmlns:a16="http://schemas.microsoft.com/office/drawing/2014/main" id="{9B3F7F28-2F8A-454E-A22B-8158EBBEE92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94" name="Text Box 21">
          <a:extLst>
            <a:ext uri="{FF2B5EF4-FFF2-40B4-BE49-F238E27FC236}">
              <a16:creationId xmlns:a16="http://schemas.microsoft.com/office/drawing/2014/main" id="{0EF79EE9-6438-4E68-9116-27685DE7FB9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95" name="Text Box 14">
          <a:extLst>
            <a:ext uri="{FF2B5EF4-FFF2-40B4-BE49-F238E27FC236}">
              <a16:creationId xmlns:a16="http://schemas.microsoft.com/office/drawing/2014/main" id="{82B9F2E9-60EB-4884-97F9-F89A0783F42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96" name="Text Box 15">
          <a:extLst>
            <a:ext uri="{FF2B5EF4-FFF2-40B4-BE49-F238E27FC236}">
              <a16:creationId xmlns:a16="http://schemas.microsoft.com/office/drawing/2014/main" id="{7B874424-27D7-4BDB-9D94-85533AE8E95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97" name="Text Box 16">
          <a:extLst>
            <a:ext uri="{FF2B5EF4-FFF2-40B4-BE49-F238E27FC236}">
              <a16:creationId xmlns:a16="http://schemas.microsoft.com/office/drawing/2014/main" id="{0249CF1D-A1C5-480F-82D3-1AED171A556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98" name="Text Box 17">
          <a:extLst>
            <a:ext uri="{FF2B5EF4-FFF2-40B4-BE49-F238E27FC236}">
              <a16:creationId xmlns:a16="http://schemas.microsoft.com/office/drawing/2014/main" id="{8ADB63BA-43B0-4E09-9B9B-7EAB55F40A9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099" name="Text Box 18">
          <a:extLst>
            <a:ext uri="{FF2B5EF4-FFF2-40B4-BE49-F238E27FC236}">
              <a16:creationId xmlns:a16="http://schemas.microsoft.com/office/drawing/2014/main" id="{8903A166-F87C-4B66-8E59-9257BA94CAB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00" name="Text Box 19">
          <a:extLst>
            <a:ext uri="{FF2B5EF4-FFF2-40B4-BE49-F238E27FC236}">
              <a16:creationId xmlns:a16="http://schemas.microsoft.com/office/drawing/2014/main" id="{4E475909-0260-43C0-AF4B-2BBC8717F6A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01" name="Text Box 20">
          <a:extLst>
            <a:ext uri="{FF2B5EF4-FFF2-40B4-BE49-F238E27FC236}">
              <a16:creationId xmlns:a16="http://schemas.microsoft.com/office/drawing/2014/main" id="{A71F4ABA-F05F-4FB8-B0DB-5D391D3F7C9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02" name="Text Box 21">
          <a:extLst>
            <a:ext uri="{FF2B5EF4-FFF2-40B4-BE49-F238E27FC236}">
              <a16:creationId xmlns:a16="http://schemas.microsoft.com/office/drawing/2014/main" id="{3D5BC432-B12F-4183-9F33-7A6232C50A1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03" name="Text Box 22">
          <a:extLst>
            <a:ext uri="{FF2B5EF4-FFF2-40B4-BE49-F238E27FC236}">
              <a16:creationId xmlns:a16="http://schemas.microsoft.com/office/drawing/2014/main" id="{0743CA8D-021B-415C-B79C-1564439397F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04" name="Text Box 23">
          <a:extLst>
            <a:ext uri="{FF2B5EF4-FFF2-40B4-BE49-F238E27FC236}">
              <a16:creationId xmlns:a16="http://schemas.microsoft.com/office/drawing/2014/main" id="{4C69EFB3-F540-4F83-98BE-72A54FAB91A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05" name="Text Box 24">
          <a:extLst>
            <a:ext uri="{FF2B5EF4-FFF2-40B4-BE49-F238E27FC236}">
              <a16:creationId xmlns:a16="http://schemas.microsoft.com/office/drawing/2014/main" id="{C51AB700-0E6A-4C3A-AE28-C44A8DA0DE9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06" name="Text Box 25">
          <a:extLst>
            <a:ext uri="{FF2B5EF4-FFF2-40B4-BE49-F238E27FC236}">
              <a16:creationId xmlns:a16="http://schemas.microsoft.com/office/drawing/2014/main" id="{7211763F-73DA-4663-812F-4876E188151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07" name="Text Box 26">
          <a:extLst>
            <a:ext uri="{FF2B5EF4-FFF2-40B4-BE49-F238E27FC236}">
              <a16:creationId xmlns:a16="http://schemas.microsoft.com/office/drawing/2014/main" id="{D7688FB2-C992-4AA9-9183-338E198BC15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08" name="Text Box 27">
          <a:extLst>
            <a:ext uri="{FF2B5EF4-FFF2-40B4-BE49-F238E27FC236}">
              <a16:creationId xmlns:a16="http://schemas.microsoft.com/office/drawing/2014/main" id="{8EA6B32B-C881-4C19-A5EA-5A9CE173A96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09" name="Text Box 28">
          <a:extLst>
            <a:ext uri="{FF2B5EF4-FFF2-40B4-BE49-F238E27FC236}">
              <a16:creationId xmlns:a16="http://schemas.microsoft.com/office/drawing/2014/main" id="{6C420A3C-2F91-4792-846E-03DADD3E23A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10" name="Text Box 29">
          <a:extLst>
            <a:ext uri="{FF2B5EF4-FFF2-40B4-BE49-F238E27FC236}">
              <a16:creationId xmlns:a16="http://schemas.microsoft.com/office/drawing/2014/main" id="{CE8E111C-3AFC-4320-809C-C80E691EA80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11" name="Text Box 14">
          <a:extLst>
            <a:ext uri="{FF2B5EF4-FFF2-40B4-BE49-F238E27FC236}">
              <a16:creationId xmlns:a16="http://schemas.microsoft.com/office/drawing/2014/main" id="{6478A159-9A39-460E-A844-7611350AF32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12" name="Text Box 15">
          <a:extLst>
            <a:ext uri="{FF2B5EF4-FFF2-40B4-BE49-F238E27FC236}">
              <a16:creationId xmlns:a16="http://schemas.microsoft.com/office/drawing/2014/main" id="{AB96262C-47DD-4AA7-A383-BDB28511F56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13" name="Text Box 16">
          <a:extLst>
            <a:ext uri="{FF2B5EF4-FFF2-40B4-BE49-F238E27FC236}">
              <a16:creationId xmlns:a16="http://schemas.microsoft.com/office/drawing/2014/main" id="{0AA96A02-FDFE-443E-9B8C-097589DA034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14" name="Text Box 17">
          <a:extLst>
            <a:ext uri="{FF2B5EF4-FFF2-40B4-BE49-F238E27FC236}">
              <a16:creationId xmlns:a16="http://schemas.microsoft.com/office/drawing/2014/main" id="{F934180A-DE7C-432C-A7A5-6519169815C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15" name="Text Box 18">
          <a:extLst>
            <a:ext uri="{FF2B5EF4-FFF2-40B4-BE49-F238E27FC236}">
              <a16:creationId xmlns:a16="http://schemas.microsoft.com/office/drawing/2014/main" id="{968F9C5C-42DE-4A01-9FC5-201E40DACC4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16" name="Text Box 19">
          <a:extLst>
            <a:ext uri="{FF2B5EF4-FFF2-40B4-BE49-F238E27FC236}">
              <a16:creationId xmlns:a16="http://schemas.microsoft.com/office/drawing/2014/main" id="{197E1EFD-87A8-49DE-B029-B33866ECACC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17" name="Text Box 20">
          <a:extLst>
            <a:ext uri="{FF2B5EF4-FFF2-40B4-BE49-F238E27FC236}">
              <a16:creationId xmlns:a16="http://schemas.microsoft.com/office/drawing/2014/main" id="{157D9556-3E3D-4FDD-B657-5BDA1FE7975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18" name="Text Box 21">
          <a:extLst>
            <a:ext uri="{FF2B5EF4-FFF2-40B4-BE49-F238E27FC236}">
              <a16:creationId xmlns:a16="http://schemas.microsoft.com/office/drawing/2014/main" id="{8AB529E3-C4D8-4376-BDCC-88579C9ED78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19" name="Text Box 14">
          <a:extLst>
            <a:ext uri="{FF2B5EF4-FFF2-40B4-BE49-F238E27FC236}">
              <a16:creationId xmlns:a16="http://schemas.microsoft.com/office/drawing/2014/main" id="{DC0726EF-6512-470D-A8ED-D352E596B05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20" name="Text Box 15">
          <a:extLst>
            <a:ext uri="{FF2B5EF4-FFF2-40B4-BE49-F238E27FC236}">
              <a16:creationId xmlns:a16="http://schemas.microsoft.com/office/drawing/2014/main" id="{D957E660-6796-4C66-915C-5D4D27E0924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21" name="Text Box 16">
          <a:extLst>
            <a:ext uri="{FF2B5EF4-FFF2-40B4-BE49-F238E27FC236}">
              <a16:creationId xmlns:a16="http://schemas.microsoft.com/office/drawing/2014/main" id="{5EDE9454-D8AC-4927-A622-96ABA10220D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22" name="Text Box 17">
          <a:extLst>
            <a:ext uri="{FF2B5EF4-FFF2-40B4-BE49-F238E27FC236}">
              <a16:creationId xmlns:a16="http://schemas.microsoft.com/office/drawing/2014/main" id="{72FA8791-AD48-4A71-9C03-C4F7BDEC4EC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23" name="Text Box 18">
          <a:extLst>
            <a:ext uri="{FF2B5EF4-FFF2-40B4-BE49-F238E27FC236}">
              <a16:creationId xmlns:a16="http://schemas.microsoft.com/office/drawing/2014/main" id="{2DEB8915-ED25-4735-AEE0-6713D9E4EE8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24" name="Text Box 19">
          <a:extLst>
            <a:ext uri="{FF2B5EF4-FFF2-40B4-BE49-F238E27FC236}">
              <a16:creationId xmlns:a16="http://schemas.microsoft.com/office/drawing/2014/main" id="{AE9D4C13-E61C-4941-BEA8-35C15585A94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25" name="Text Box 20">
          <a:extLst>
            <a:ext uri="{FF2B5EF4-FFF2-40B4-BE49-F238E27FC236}">
              <a16:creationId xmlns:a16="http://schemas.microsoft.com/office/drawing/2014/main" id="{371AEAF4-1742-419B-ABAA-808AF8A5004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26" name="Text Box 21">
          <a:extLst>
            <a:ext uri="{FF2B5EF4-FFF2-40B4-BE49-F238E27FC236}">
              <a16:creationId xmlns:a16="http://schemas.microsoft.com/office/drawing/2014/main" id="{38AAAE00-7112-4BCF-8777-8051F9F7BDD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27" name="Text Box 22">
          <a:extLst>
            <a:ext uri="{FF2B5EF4-FFF2-40B4-BE49-F238E27FC236}">
              <a16:creationId xmlns:a16="http://schemas.microsoft.com/office/drawing/2014/main" id="{742EAFF3-CA42-4FC8-BD8A-746DF521F58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28" name="Text Box 23">
          <a:extLst>
            <a:ext uri="{FF2B5EF4-FFF2-40B4-BE49-F238E27FC236}">
              <a16:creationId xmlns:a16="http://schemas.microsoft.com/office/drawing/2014/main" id="{7B4CBDCD-939B-4053-9582-C9CFCECBA7A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29" name="Text Box 24">
          <a:extLst>
            <a:ext uri="{FF2B5EF4-FFF2-40B4-BE49-F238E27FC236}">
              <a16:creationId xmlns:a16="http://schemas.microsoft.com/office/drawing/2014/main" id="{C3E1710A-E175-45A6-8790-B35A570797C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30" name="Text Box 25">
          <a:extLst>
            <a:ext uri="{FF2B5EF4-FFF2-40B4-BE49-F238E27FC236}">
              <a16:creationId xmlns:a16="http://schemas.microsoft.com/office/drawing/2014/main" id="{E96DCA2A-9989-4F65-967F-08F2EF93AB8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31" name="Text Box 26">
          <a:extLst>
            <a:ext uri="{FF2B5EF4-FFF2-40B4-BE49-F238E27FC236}">
              <a16:creationId xmlns:a16="http://schemas.microsoft.com/office/drawing/2014/main" id="{805403A2-DEF0-415C-B471-EEEFADA2AD3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32" name="Text Box 27">
          <a:extLst>
            <a:ext uri="{FF2B5EF4-FFF2-40B4-BE49-F238E27FC236}">
              <a16:creationId xmlns:a16="http://schemas.microsoft.com/office/drawing/2014/main" id="{E65B0620-BA96-43F9-81D0-0B10FF65D70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33" name="Text Box 28">
          <a:extLst>
            <a:ext uri="{FF2B5EF4-FFF2-40B4-BE49-F238E27FC236}">
              <a16:creationId xmlns:a16="http://schemas.microsoft.com/office/drawing/2014/main" id="{C4C749D9-3145-4B15-B7C2-03508229CEB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34" name="Text Box 29">
          <a:extLst>
            <a:ext uri="{FF2B5EF4-FFF2-40B4-BE49-F238E27FC236}">
              <a16:creationId xmlns:a16="http://schemas.microsoft.com/office/drawing/2014/main" id="{56AD0235-E13D-480A-8049-951383C489A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35" name="Text Box 14">
          <a:extLst>
            <a:ext uri="{FF2B5EF4-FFF2-40B4-BE49-F238E27FC236}">
              <a16:creationId xmlns:a16="http://schemas.microsoft.com/office/drawing/2014/main" id="{88F79865-8ADE-4CFC-9521-87BCFB0531C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36" name="Text Box 15">
          <a:extLst>
            <a:ext uri="{FF2B5EF4-FFF2-40B4-BE49-F238E27FC236}">
              <a16:creationId xmlns:a16="http://schemas.microsoft.com/office/drawing/2014/main" id="{0C865085-80DB-461A-AD21-862178CB101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37" name="Text Box 16">
          <a:extLst>
            <a:ext uri="{FF2B5EF4-FFF2-40B4-BE49-F238E27FC236}">
              <a16:creationId xmlns:a16="http://schemas.microsoft.com/office/drawing/2014/main" id="{A9FA1C8F-0E95-4AFC-9974-A075ABE0361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38" name="Text Box 17">
          <a:extLst>
            <a:ext uri="{FF2B5EF4-FFF2-40B4-BE49-F238E27FC236}">
              <a16:creationId xmlns:a16="http://schemas.microsoft.com/office/drawing/2014/main" id="{04E21DCB-945B-43BD-A82A-B3B5665DB6C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39" name="Text Box 18">
          <a:extLst>
            <a:ext uri="{FF2B5EF4-FFF2-40B4-BE49-F238E27FC236}">
              <a16:creationId xmlns:a16="http://schemas.microsoft.com/office/drawing/2014/main" id="{607372B1-4CC2-448D-B001-BB401F24110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40" name="Text Box 19">
          <a:extLst>
            <a:ext uri="{FF2B5EF4-FFF2-40B4-BE49-F238E27FC236}">
              <a16:creationId xmlns:a16="http://schemas.microsoft.com/office/drawing/2014/main" id="{F1EB5882-0A9E-4996-B99B-80A1FA8DA4D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41" name="Text Box 20">
          <a:extLst>
            <a:ext uri="{FF2B5EF4-FFF2-40B4-BE49-F238E27FC236}">
              <a16:creationId xmlns:a16="http://schemas.microsoft.com/office/drawing/2014/main" id="{877E4133-7772-42D3-8370-6D35AF92A5E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42" name="Text Box 21">
          <a:extLst>
            <a:ext uri="{FF2B5EF4-FFF2-40B4-BE49-F238E27FC236}">
              <a16:creationId xmlns:a16="http://schemas.microsoft.com/office/drawing/2014/main" id="{91AC7408-82A4-4226-9554-5015CA6AD0F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43" name="Text Box 14">
          <a:extLst>
            <a:ext uri="{FF2B5EF4-FFF2-40B4-BE49-F238E27FC236}">
              <a16:creationId xmlns:a16="http://schemas.microsoft.com/office/drawing/2014/main" id="{C49DDF9B-C1D9-4418-943E-EF07FA64DA3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44" name="Text Box 15">
          <a:extLst>
            <a:ext uri="{FF2B5EF4-FFF2-40B4-BE49-F238E27FC236}">
              <a16:creationId xmlns:a16="http://schemas.microsoft.com/office/drawing/2014/main" id="{D15C52FC-8199-409C-9713-273147E26DA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45" name="Text Box 16">
          <a:extLst>
            <a:ext uri="{FF2B5EF4-FFF2-40B4-BE49-F238E27FC236}">
              <a16:creationId xmlns:a16="http://schemas.microsoft.com/office/drawing/2014/main" id="{BD1FCEBC-54A2-40A0-8A64-B5BCBAB66B1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46" name="Text Box 17">
          <a:extLst>
            <a:ext uri="{FF2B5EF4-FFF2-40B4-BE49-F238E27FC236}">
              <a16:creationId xmlns:a16="http://schemas.microsoft.com/office/drawing/2014/main" id="{EBB825E5-29F8-4D81-9136-0A38328EB53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47" name="Text Box 18">
          <a:extLst>
            <a:ext uri="{FF2B5EF4-FFF2-40B4-BE49-F238E27FC236}">
              <a16:creationId xmlns:a16="http://schemas.microsoft.com/office/drawing/2014/main" id="{702A8FC1-A89C-405C-ABB8-D5B5FE48215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48" name="Text Box 19">
          <a:extLst>
            <a:ext uri="{FF2B5EF4-FFF2-40B4-BE49-F238E27FC236}">
              <a16:creationId xmlns:a16="http://schemas.microsoft.com/office/drawing/2014/main" id="{9108A3CF-2B63-4581-80EC-401EA44B620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49" name="Text Box 20">
          <a:extLst>
            <a:ext uri="{FF2B5EF4-FFF2-40B4-BE49-F238E27FC236}">
              <a16:creationId xmlns:a16="http://schemas.microsoft.com/office/drawing/2014/main" id="{219FD837-065B-48E5-AED4-2D05E79B176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50" name="Text Box 21">
          <a:extLst>
            <a:ext uri="{FF2B5EF4-FFF2-40B4-BE49-F238E27FC236}">
              <a16:creationId xmlns:a16="http://schemas.microsoft.com/office/drawing/2014/main" id="{ED3E4B93-DB9E-41C7-950A-27F4B718D5B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51" name="Text Box 22">
          <a:extLst>
            <a:ext uri="{FF2B5EF4-FFF2-40B4-BE49-F238E27FC236}">
              <a16:creationId xmlns:a16="http://schemas.microsoft.com/office/drawing/2014/main" id="{91AB5892-E1A2-4819-9E0E-3C2EDACB5AF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52" name="Text Box 23">
          <a:extLst>
            <a:ext uri="{FF2B5EF4-FFF2-40B4-BE49-F238E27FC236}">
              <a16:creationId xmlns:a16="http://schemas.microsoft.com/office/drawing/2014/main" id="{28815B92-9523-4992-8CBC-65D3E3F4A0B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53" name="Text Box 24">
          <a:extLst>
            <a:ext uri="{FF2B5EF4-FFF2-40B4-BE49-F238E27FC236}">
              <a16:creationId xmlns:a16="http://schemas.microsoft.com/office/drawing/2014/main" id="{89EF58A4-3DA0-4FF3-8106-17C7369D181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54" name="Text Box 25">
          <a:extLst>
            <a:ext uri="{FF2B5EF4-FFF2-40B4-BE49-F238E27FC236}">
              <a16:creationId xmlns:a16="http://schemas.microsoft.com/office/drawing/2014/main" id="{2B5DA251-7CDA-4855-9FDA-11DC93D9152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55" name="Text Box 26">
          <a:extLst>
            <a:ext uri="{FF2B5EF4-FFF2-40B4-BE49-F238E27FC236}">
              <a16:creationId xmlns:a16="http://schemas.microsoft.com/office/drawing/2014/main" id="{D29D54E0-A09D-4527-A04F-9465E62C057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56" name="Text Box 27">
          <a:extLst>
            <a:ext uri="{FF2B5EF4-FFF2-40B4-BE49-F238E27FC236}">
              <a16:creationId xmlns:a16="http://schemas.microsoft.com/office/drawing/2014/main" id="{6F0CCD97-7391-4AB3-8307-D788EB878DC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57" name="Text Box 28">
          <a:extLst>
            <a:ext uri="{FF2B5EF4-FFF2-40B4-BE49-F238E27FC236}">
              <a16:creationId xmlns:a16="http://schemas.microsoft.com/office/drawing/2014/main" id="{5D976155-D9B8-4DE3-B439-9E1FE7CAE3B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58" name="Text Box 29">
          <a:extLst>
            <a:ext uri="{FF2B5EF4-FFF2-40B4-BE49-F238E27FC236}">
              <a16:creationId xmlns:a16="http://schemas.microsoft.com/office/drawing/2014/main" id="{585504C6-C7B4-45BF-8297-B314488A3B5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59" name="Text Box 14">
          <a:extLst>
            <a:ext uri="{FF2B5EF4-FFF2-40B4-BE49-F238E27FC236}">
              <a16:creationId xmlns:a16="http://schemas.microsoft.com/office/drawing/2014/main" id="{3EBB2F6C-DDC9-40B3-AFD0-DE4F6A9072F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60" name="Text Box 15">
          <a:extLst>
            <a:ext uri="{FF2B5EF4-FFF2-40B4-BE49-F238E27FC236}">
              <a16:creationId xmlns:a16="http://schemas.microsoft.com/office/drawing/2014/main" id="{E3B5B068-887E-46AD-A4A3-D2F1EA8C277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61" name="Text Box 16">
          <a:extLst>
            <a:ext uri="{FF2B5EF4-FFF2-40B4-BE49-F238E27FC236}">
              <a16:creationId xmlns:a16="http://schemas.microsoft.com/office/drawing/2014/main" id="{37DAA9FE-C586-4D93-A50B-44B9FAE45F0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62" name="Text Box 17">
          <a:extLst>
            <a:ext uri="{FF2B5EF4-FFF2-40B4-BE49-F238E27FC236}">
              <a16:creationId xmlns:a16="http://schemas.microsoft.com/office/drawing/2014/main" id="{83BC0069-B539-4C4A-A85B-64F300120B5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63" name="Text Box 18">
          <a:extLst>
            <a:ext uri="{FF2B5EF4-FFF2-40B4-BE49-F238E27FC236}">
              <a16:creationId xmlns:a16="http://schemas.microsoft.com/office/drawing/2014/main" id="{CBD81AC4-D4AC-4B7A-A06C-41186E7E9BD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64" name="Text Box 19">
          <a:extLst>
            <a:ext uri="{FF2B5EF4-FFF2-40B4-BE49-F238E27FC236}">
              <a16:creationId xmlns:a16="http://schemas.microsoft.com/office/drawing/2014/main" id="{DD84F0EC-56E9-490F-BDB8-E5D4FB321BD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65" name="Text Box 20">
          <a:extLst>
            <a:ext uri="{FF2B5EF4-FFF2-40B4-BE49-F238E27FC236}">
              <a16:creationId xmlns:a16="http://schemas.microsoft.com/office/drawing/2014/main" id="{C7494615-D743-4F48-AB2E-3E1561D2D41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66" name="Text Box 21">
          <a:extLst>
            <a:ext uri="{FF2B5EF4-FFF2-40B4-BE49-F238E27FC236}">
              <a16:creationId xmlns:a16="http://schemas.microsoft.com/office/drawing/2014/main" id="{31592D3D-1F0D-441B-B101-37546C413E4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67" name="Text Box 14">
          <a:extLst>
            <a:ext uri="{FF2B5EF4-FFF2-40B4-BE49-F238E27FC236}">
              <a16:creationId xmlns:a16="http://schemas.microsoft.com/office/drawing/2014/main" id="{1A1C2479-10A7-4D50-9C12-E25B399256D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68" name="Text Box 15">
          <a:extLst>
            <a:ext uri="{FF2B5EF4-FFF2-40B4-BE49-F238E27FC236}">
              <a16:creationId xmlns:a16="http://schemas.microsoft.com/office/drawing/2014/main" id="{BA393461-E229-437C-BCFD-0022B0A47E4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69" name="Text Box 16">
          <a:extLst>
            <a:ext uri="{FF2B5EF4-FFF2-40B4-BE49-F238E27FC236}">
              <a16:creationId xmlns:a16="http://schemas.microsoft.com/office/drawing/2014/main" id="{B65AC33B-C02F-4365-A814-C7C4F6BEA49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70" name="Text Box 17">
          <a:extLst>
            <a:ext uri="{FF2B5EF4-FFF2-40B4-BE49-F238E27FC236}">
              <a16:creationId xmlns:a16="http://schemas.microsoft.com/office/drawing/2014/main" id="{7C46DFE6-49D5-4C4B-98FD-04903AE74CC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71" name="Text Box 18">
          <a:extLst>
            <a:ext uri="{FF2B5EF4-FFF2-40B4-BE49-F238E27FC236}">
              <a16:creationId xmlns:a16="http://schemas.microsoft.com/office/drawing/2014/main" id="{9B0969F0-F7BB-447D-BF7D-40DE0686A7F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72" name="Text Box 19">
          <a:extLst>
            <a:ext uri="{FF2B5EF4-FFF2-40B4-BE49-F238E27FC236}">
              <a16:creationId xmlns:a16="http://schemas.microsoft.com/office/drawing/2014/main" id="{A1C176D8-DA2E-4BDB-8E84-4580D318B62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73" name="Text Box 20">
          <a:extLst>
            <a:ext uri="{FF2B5EF4-FFF2-40B4-BE49-F238E27FC236}">
              <a16:creationId xmlns:a16="http://schemas.microsoft.com/office/drawing/2014/main" id="{CED59C16-7E33-4EF6-AFBE-20DADC21091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74" name="Text Box 21">
          <a:extLst>
            <a:ext uri="{FF2B5EF4-FFF2-40B4-BE49-F238E27FC236}">
              <a16:creationId xmlns:a16="http://schemas.microsoft.com/office/drawing/2014/main" id="{50B61D24-F745-4ADD-85AB-3F675909FA9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75" name="Text Box 22">
          <a:extLst>
            <a:ext uri="{FF2B5EF4-FFF2-40B4-BE49-F238E27FC236}">
              <a16:creationId xmlns:a16="http://schemas.microsoft.com/office/drawing/2014/main" id="{300EE79A-E8E6-47AC-8F43-7C9BC353CEF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76" name="Text Box 23">
          <a:extLst>
            <a:ext uri="{FF2B5EF4-FFF2-40B4-BE49-F238E27FC236}">
              <a16:creationId xmlns:a16="http://schemas.microsoft.com/office/drawing/2014/main" id="{01D4BDB2-8B13-4604-8DD9-656E616E76E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77" name="Text Box 24">
          <a:extLst>
            <a:ext uri="{FF2B5EF4-FFF2-40B4-BE49-F238E27FC236}">
              <a16:creationId xmlns:a16="http://schemas.microsoft.com/office/drawing/2014/main" id="{7A04B5B9-00AD-4336-9765-CB54116AE99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78" name="Text Box 25">
          <a:extLst>
            <a:ext uri="{FF2B5EF4-FFF2-40B4-BE49-F238E27FC236}">
              <a16:creationId xmlns:a16="http://schemas.microsoft.com/office/drawing/2014/main" id="{765156FE-1FF6-48EE-A4B5-DF582C91BEE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79" name="Text Box 26">
          <a:extLst>
            <a:ext uri="{FF2B5EF4-FFF2-40B4-BE49-F238E27FC236}">
              <a16:creationId xmlns:a16="http://schemas.microsoft.com/office/drawing/2014/main" id="{85025A3F-7146-490A-8F45-744DEEBF819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80" name="Text Box 27">
          <a:extLst>
            <a:ext uri="{FF2B5EF4-FFF2-40B4-BE49-F238E27FC236}">
              <a16:creationId xmlns:a16="http://schemas.microsoft.com/office/drawing/2014/main" id="{3AEAC1A7-DE8D-4158-A676-3BFB8E9E85C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81" name="Text Box 28">
          <a:extLst>
            <a:ext uri="{FF2B5EF4-FFF2-40B4-BE49-F238E27FC236}">
              <a16:creationId xmlns:a16="http://schemas.microsoft.com/office/drawing/2014/main" id="{4163AE2D-56C4-46B3-8F79-20C8331FAC3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82" name="Text Box 29">
          <a:extLst>
            <a:ext uri="{FF2B5EF4-FFF2-40B4-BE49-F238E27FC236}">
              <a16:creationId xmlns:a16="http://schemas.microsoft.com/office/drawing/2014/main" id="{691A4DA1-AB7C-4475-8188-D4887509527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83" name="Text Box 14">
          <a:extLst>
            <a:ext uri="{FF2B5EF4-FFF2-40B4-BE49-F238E27FC236}">
              <a16:creationId xmlns:a16="http://schemas.microsoft.com/office/drawing/2014/main" id="{D8A70478-47EB-4981-B58B-0726B34A0DC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84" name="Text Box 15">
          <a:extLst>
            <a:ext uri="{FF2B5EF4-FFF2-40B4-BE49-F238E27FC236}">
              <a16:creationId xmlns:a16="http://schemas.microsoft.com/office/drawing/2014/main" id="{7D1C112D-32D8-4726-83FD-F15CE61A498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85" name="Text Box 16">
          <a:extLst>
            <a:ext uri="{FF2B5EF4-FFF2-40B4-BE49-F238E27FC236}">
              <a16:creationId xmlns:a16="http://schemas.microsoft.com/office/drawing/2014/main" id="{381B6B26-16FC-4662-9AAB-E65F4D31289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86" name="Text Box 17">
          <a:extLst>
            <a:ext uri="{FF2B5EF4-FFF2-40B4-BE49-F238E27FC236}">
              <a16:creationId xmlns:a16="http://schemas.microsoft.com/office/drawing/2014/main" id="{2F1757AB-3B49-471C-8A8C-5D2694D4707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87" name="Text Box 18">
          <a:extLst>
            <a:ext uri="{FF2B5EF4-FFF2-40B4-BE49-F238E27FC236}">
              <a16:creationId xmlns:a16="http://schemas.microsoft.com/office/drawing/2014/main" id="{0CBB7DDC-92B0-444A-ADDF-4E4F9A8BF6A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88" name="Text Box 19">
          <a:extLst>
            <a:ext uri="{FF2B5EF4-FFF2-40B4-BE49-F238E27FC236}">
              <a16:creationId xmlns:a16="http://schemas.microsoft.com/office/drawing/2014/main" id="{158A7394-196C-43C4-887E-D1B837FB409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89" name="Text Box 20">
          <a:extLst>
            <a:ext uri="{FF2B5EF4-FFF2-40B4-BE49-F238E27FC236}">
              <a16:creationId xmlns:a16="http://schemas.microsoft.com/office/drawing/2014/main" id="{007FB6A5-1A37-403F-B96C-1A2802E0AE3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90" name="Text Box 21">
          <a:extLst>
            <a:ext uri="{FF2B5EF4-FFF2-40B4-BE49-F238E27FC236}">
              <a16:creationId xmlns:a16="http://schemas.microsoft.com/office/drawing/2014/main" id="{CD2450C0-9FCD-43DA-AD84-B8DDA5259AF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91" name="Text Box 14">
          <a:extLst>
            <a:ext uri="{FF2B5EF4-FFF2-40B4-BE49-F238E27FC236}">
              <a16:creationId xmlns:a16="http://schemas.microsoft.com/office/drawing/2014/main" id="{30B808B4-1C29-47FC-93ED-B121D80891B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92" name="Text Box 15">
          <a:extLst>
            <a:ext uri="{FF2B5EF4-FFF2-40B4-BE49-F238E27FC236}">
              <a16:creationId xmlns:a16="http://schemas.microsoft.com/office/drawing/2014/main" id="{53BF4466-2AFD-47AA-A8FE-D6BA618D8DA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93" name="Text Box 16">
          <a:extLst>
            <a:ext uri="{FF2B5EF4-FFF2-40B4-BE49-F238E27FC236}">
              <a16:creationId xmlns:a16="http://schemas.microsoft.com/office/drawing/2014/main" id="{EDB58D7E-A92A-4FF0-88EA-985D51E3EFA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94" name="Text Box 17">
          <a:extLst>
            <a:ext uri="{FF2B5EF4-FFF2-40B4-BE49-F238E27FC236}">
              <a16:creationId xmlns:a16="http://schemas.microsoft.com/office/drawing/2014/main" id="{E5874276-4238-4D99-9A78-DD2C009A69C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95" name="Text Box 18">
          <a:extLst>
            <a:ext uri="{FF2B5EF4-FFF2-40B4-BE49-F238E27FC236}">
              <a16:creationId xmlns:a16="http://schemas.microsoft.com/office/drawing/2014/main" id="{8F3576D1-F6A9-4C7C-A736-A22EC469CEC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96" name="Text Box 19">
          <a:extLst>
            <a:ext uri="{FF2B5EF4-FFF2-40B4-BE49-F238E27FC236}">
              <a16:creationId xmlns:a16="http://schemas.microsoft.com/office/drawing/2014/main" id="{A7FC41AE-E20C-4543-A301-CB885E82D0C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97" name="Text Box 20">
          <a:extLst>
            <a:ext uri="{FF2B5EF4-FFF2-40B4-BE49-F238E27FC236}">
              <a16:creationId xmlns:a16="http://schemas.microsoft.com/office/drawing/2014/main" id="{27843A48-4E82-4E66-A384-3A92B64E89D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98" name="Text Box 21">
          <a:extLst>
            <a:ext uri="{FF2B5EF4-FFF2-40B4-BE49-F238E27FC236}">
              <a16:creationId xmlns:a16="http://schemas.microsoft.com/office/drawing/2014/main" id="{31A980D7-F771-4AF9-8C8E-65D35AAA987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199" name="Text Box 22">
          <a:extLst>
            <a:ext uri="{FF2B5EF4-FFF2-40B4-BE49-F238E27FC236}">
              <a16:creationId xmlns:a16="http://schemas.microsoft.com/office/drawing/2014/main" id="{AE6523C0-B8C4-4402-BE87-B68D6A7F9A1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00" name="Text Box 23">
          <a:extLst>
            <a:ext uri="{FF2B5EF4-FFF2-40B4-BE49-F238E27FC236}">
              <a16:creationId xmlns:a16="http://schemas.microsoft.com/office/drawing/2014/main" id="{20D81E07-95FF-4D85-8F81-92DA8F60A90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01" name="Text Box 24">
          <a:extLst>
            <a:ext uri="{FF2B5EF4-FFF2-40B4-BE49-F238E27FC236}">
              <a16:creationId xmlns:a16="http://schemas.microsoft.com/office/drawing/2014/main" id="{B175E459-3B31-4F76-A428-1F74ACBFDBC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02" name="Text Box 25">
          <a:extLst>
            <a:ext uri="{FF2B5EF4-FFF2-40B4-BE49-F238E27FC236}">
              <a16:creationId xmlns:a16="http://schemas.microsoft.com/office/drawing/2014/main" id="{378D55D0-C3CD-45B9-AD7F-49FA5F21B28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03" name="Text Box 26">
          <a:extLst>
            <a:ext uri="{FF2B5EF4-FFF2-40B4-BE49-F238E27FC236}">
              <a16:creationId xmlns:a16="http://schemas.microsoft.com/office/drawing/2014/main" id="{64E281DA-6C59-47AB-8B86-F977D750BE4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04" name="Text Box 27">
          <a:extLst>
            <a:ext uri="{FF2B5EF4-FFF2-40B4-BE49-F238E27FC236}">
              <a16:creationId xmlns:a16="http://schemas.microsoft.com/office/drawing/2014/main" id="{E95F4A34-9AA5-4711-ACFB-4691FF87CEA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05" name="Text Box 28">
          <a:extLst>
            <a:ext uri="{FF2B5EF4-FFF2-40B4-BE49-F238E27FC236}">
              <a16:creationId xmlns:a16="http://schemas.microsoft.com/office/drawing/2014/main" id="{8136ED1D-683E-424D-9C20-71417FBE842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06" name="Text Box 29">
          <a:extLst>
            <a:ext uri="{FF2B5EF4-FFF2-40B4-BE49-F238E27FC236}">
              <a16:creationId xmlns:a16="http://schemas.microsoft.com/office/drawing/2014/main" id="{4D3FC18D-DAC2-4C53-8042-DF77C7191A7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07" name="Text Box 14">
          <a:extLst>
            <a:ext uri="{FF2B5EF4-FFF2-40B4-BE49-F238E27FC236}">
              <a16:creationId xmlns:a16="http://schemas.microsoft.com/office/drawing/2014/main" id="{EEEE4F6E-C7D9-4FDE-A7A9-DCCDF83A099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08" name="Text Box 15">
          <a:extLst>
            <a:ext uri="{FF2B5EF4-FFF2-40B4-BE49-F238E27FC236}">
              <a16:creationId xmlns:a16="http://schemas.microsoft.com/office/drawing/2014/main" id="{5AB5D60F-960B-455B-B102-D1E1BDD4684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09" name="Text Box 16">
          <a:extLst>
            <a:ext uri="{FF2B5EF4-FFF2-40B4-BE49-F238E27FC236}">
              <a16:creationId xmlns:a16="http://schemas.microsoft.com/office/drawing/2014/main" id="{FFD52395-350D-4B83-B683-9E83DFEBCED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10" name="Text Box 17">
          <a:extLst>
            <a:ext uri="{FF2B5EF4-FFF2-40B4-BE49-F238E27FC236}">
              <a16:creationId xmlns:a16="http://schemas.microsoft.com/office/drawing/2014/main" id="{34832EE4-0FE0-4E9E-A0AD-29135C445F0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11" name="Text Box 18">
          <a:extLst>
            <a:ext uri="{FF2B5EF4-FFF2-40B4-BE49-F238E27FC236}">
              <a16:creationId xmlns:a16="http://schemas.microsoft.com/office/drawing/2014/main" id="{EA687F3C-757D-4820-8341-F6CBE0223C3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12" name="Text Box 19">
          <a:extLst>
            <a:ext uri="{FF2B5EF4-FFF2-40B4-BE49-F238E27FC236}">
              <a16:creationId xmlns:a16="http://schemas.microsoft.com/office/drawing/2014/main" id="{CCF25799-3C39-45C7-8702-DAFB8945898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13" name="Text Box 20">
          <a:extLst>
            <a:ext uri="{FF2B5EF4-FFF2-40B4-BE49-F238E27FC236}">
              <a16:creationId xmlns:a16="http://schemas.microsoft.com/office/drawing/2014/main" id="{5E8F803A-0868-4538-BDD7-742C03D8EE1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14" name="Text Box 21">
          <a:extLst>
            <a:ext uri="{FF2B5EF4-FFF2-40B4-BE49-F238E27FC236}">
              <a16:creationId xmlns:a16="http://schemas.microsoft.com/office/drawing/2014/main" id="{DB16277C-AFB8-4E09-80BA-EFD9C74FFD9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15" name="Text Box 14">
          <a:extLst>
            <a:ext uri="{FF2B5EF4-FFF2-40B4-BE49-F238E27FC236}">
              <a16:creationId xmlns:a16="http://schemas.microsoft.com/office/drawing/2014/main" id="{37E3D397-319A-49D3-9057-EFD2218779E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16" name="Text Box 15">
          <a:extLst>
            <a:ext uri="{FF2B5EF4-FFF2-40B4-BE49-F238E27FC236}">
              <a16:creationId xmlns:a16="http://schemas.microsoft.com/office/drawing/2014/main" id="{86F453A4-9BA4-41AB-ACEC-A8712CD4EF0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17" name="Text Box 16">
          <a:extLst>
            <a:ext uri="{FF2B5EF4-FFF2-40B4-BE49-F238E27FC236}">
              <a16:creationId xmlns:a16="http://schemas.microsoft.com/office/drawing/2014/main" id="{2A936C94-7EDC-4307-A937-60AE8F2F3CF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18" name="Text Box 17">
          <a:extLst>
            <a:ext uri="{FF2B5EF4-FFF2-40B4-BE49-F238E27FC236}">
              <a16:creationId xmlns:a16="http://schemas.microsoft.com/office/drawing/2014/main" id="{4CA1DBBB-D7C1-48B4-9EBD-0E59351BCCB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19" name="Text Box 18">
          <a:extLst>
            <a:ext uri="{FF2B5EF4-FFF2-40B4-BE49-F238E27FC236}">
              <a16:creationId xmlns:a16="http://schemas.microsoft.com/office/drawing/2014/main" id="{F47D43D3-6670-4B7B-9044-3F2A4FDE167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20" name="Text Box 19">
          <a:extLst>
            <a:ext uri="{FF2B5EF4-FFF2-40B4-BE49-F238E27FC236}">
              <a16:creationId xmlns:a16="http://schemas.microsoft.com/office/drawing/2014/main" id="{73905ACC-AA37-4054-B0D5-CB743A4E09A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21" name="Text Box 20">
          <a:extLst>
            <a:ext uri="{FF2B5EF4-FFF2-40B4-BE49-F238E27FC236}">
              <a16:creationId xmlns:a16="http://schemas.microsoft.com/office/drawing/2014/main" id="{2A3A21CB-7553-4B6A-818F-F3A463B6FA4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22" name="Text Box 21">
          <a:extLst>
            <a:ext uri="{FF2B5EF4-FFF2-40B4-BE49-F238E27FC236}">
              <a16:creationId xmlns:a16="http://schemas.microsoft.com/office/drawing/2014/main" id="{642D887F-FD69-4424-91FF-F3841FC7537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23" name="Text Box 22">
          <a:extLst>
            <a:ext uri="{FF2B5EF4-FFF2-40B4-BE49-F238E27FC236}">
              <a16:creationId xmlns:a16="http://schemas.microsoft.com/office/drawing/2014/main" id="{168FE464-D87C-4AEF-A934-5091766B784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24" name="Text Box 23">
          <a:extLst>
            <a:ext uri="{FF2B5EF4-FFF2-40B4-BE49-F238E27FC236}">
              <a16:creationId xmlns:a16="http://schemas.microsoft.com/office/drawing/2014/main" id="{AA1141B2-A234-4DF2-8DD7-AD9380D4BFA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25" name="Text Box 24">
          <a:extLst>
            <a:ext uri="{FF2B5EF4-FFF2-40B4-BE49-F238E27FC236}">
              <a16:creationId xmlns:a16="http://schemas.microsoft.com/office/drawing/2014/main" id="{DE11F4F9-CCF3-4A37-91A9-39099145A33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26" name="Text Box 25">
          <a:extLst>
            <a:ext uri="{FF2B5EF4-FFF2-40B4-BE49-F238E27FC236}">
              <a16:creationId xmlns:a16="http://schemas.microsoft.com/office/drawing/2014/main" id="{23E675AC-6776-413B-A103-7CB0E8BCB42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27" name="Text Box 26">
          <a:extLst>
            <a:ext uri="{FF2B5EF4-FFF2-40B4-BE49-F238E27FC236}">
              <a16:creationId xmlns:a16="http://schemas.microsoft.com/office/drawing/2014/main" id="{C6F55024-EBCD-42A6-B2C1-9B3A7CDEA13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28" name="Text Box 27">
          <a:extLst>
            <a:ext uri="{FF2B5EF4-FFF2-40B4-BE49-F238E27FC236}">
              <a16:creationId xmlns:a16="http://schemas.microsoft.com/office/drawing/2014/main" id="{5FF5D403-3DAB-40AB-824D-9A893261E5D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29" name="Text Box 28">
          <a:extLst>
            <a:ext uri="{FF2B5EF4-FFF2-40B4-BE49-F238E27FC236}">
              <a16:creationId xmlns:a16="http://schemas.microsoft.com/office/drawing/2014/main" id="{002D5968-463C-4E2E-8E93-AD874425907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30" name="Text Box 29">
          <a:extLst>
            <a:ext uri="{FF2B5EF4-FFF2-40B4-BE49-F238E27FC236}">
              <a16:creationId xmlns:a16="http://schemas.microsoft.com/office/drawing/2014/main" id="{3208978A-1601-4AC3-AF34-090407BAE30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31" name="Text Box 14">
          <a:extLst>
            <a:ext uri="{FF2B5EF4-FFF2-40B4-BE49-F238E27FC236}">
              <a16:creationId xmlns:a16="http://schemas.microsoft.com/office/drawing/2014/main" id="{CF29456B-8E5B-4F4E-8465-63D86307634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32" name="Text Box 15">
          <a:extLst>
            <a:ext uri="{FF2B5EF4-FFF2-40B4-BE49-F238E27FC236}">
              <a16:creationId xmlns:a16="http://schemas.microsoft.com/office/drawing/2014/main" id="{84C1D195-6E0D-450D-9EA4-70DAE5B1D7E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33" name="Text Box 16">
          <a:extLst>
            <a:ext uri="{FF2B5EF4-FFF2-40B4-BE49-F238E27FC236}">
              <a16:creationId xmlns:a16="http://schemas.microsoft.com/office/drawing/2014/main" id="{B5EB7B58-9AE6-431A-BCE0-39C0C2E78E6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34" name="Text Box 17">
          <a:extLst>
            <a:ext uri="{FF2B5EF4-FFF2-40B4-BE49-F238E27FC236}">
              <a16:creationId xmlns:a16="http://schemas.microsoft.com/office/drawing/2014/main" id="{8CE0520F-805C-48FB-A615-C27F1F34CAC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35" name="Text Box 18">
          <a:extLst>
            <a:ext uri="{FF2B5EF4-FFF2-40B4-BE49-F238E27FC236}">
              <a16:creationId xmlns:a16="http://schemas.microsoft.com/office/drawing/2014/main" id="{299490D0-65F4-4FB6-9699-72A4E8552CC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36" name="Text Box 19">
          <a:extLst>
            <a:ext uri="{FF2B5EF4-FFF2-40B4-BE49-F238E27FC236}">
              <a16:creationId xmlns:a16="http://schemas.microsoft.com/office/drawing/2014/main" id="{844C01C3-D7E8-4B87-8349-9566A9248EC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37" name="Text Box 20">
          <a:extLst>
            <a:ext uri="{FF2B5EF4-FFF2-40B4-BE49-F238E27FC236}">
              <a16:creationId xmlns:a16="http://schemas.microsoft.com/office/drawing/2014/main" id="{9B8C7F07-A04C-4EF2-9BB8-E4268CD4D83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38" name="Text Box 21">
          <a:extLst>
            <a:ext uri="{FF2B5EF4-FFF2-40B4-BE49-F238E27FC236}">
              <a16:creationId xmlns:a16="http://schemas.microsoft.com/office/drawing/2014/main" id="{FEEEA5FF-4769-4F25-9048-D236B520F35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39" name="Text Box 14">
          <a:extLst>
            <a:ext uri="{FF2B5EF4-FFF2-40B4-BE49-F238E27FC236}">
              <a16:creationId xmlns:a16="http://schemas.microsoft.com/office/drawing/2014/main" id="{446657D3-86E0-4051-8981-9ACF73F1FAE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40" name="Text Box 15">
          <a:extLst>
            <a:ext uri="{FF2B5EF4-FFF2-40B4-BE49-F238E27FC236}">
              <a16:creationId xmlns:a16="http://schemas.microsoft.com/office/drawing/2014/main" id="{811C6EE7-5292-49C1-B1E4-A625296389E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41" name="Text Box 16">
          <a:extLst>
            <a:ext uri="{FF2B5EF4-FFF2-40B4-BE49-F238E27FC236}">
              <a16:creationId xmlns:a16="http://schemas.microsoft.com/office/drawing/2014/main" id="{1FB492D2-7F71-44B7-9D15-93A0377FF3B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42" name="Text Box 17">
          <a:extLst>
            <a:ext uri="{FF2B5EF4-FFF2-40B4-BE49-F238E27FC236}">
              <a16:creationId xmlns:a16="http://schemas.microsoft.com/office/drawing/2014/main" id="{41813512-4E1E-4D6D-9301-F663A7A41A0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43" name="Text Box 18">
          <a:extLst>
            <a:ext uri="{FF2B5EF4-FFF2-40B4-BE49-F238E27FC236}">
              <a16:creationId xmlns:a16="http://schemas.microsoft.com/office/drawing/2014/main" id="{F1DCA35F-AA8E-4F4D-A266-AB7ED841538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44" name="Text Box 19">
          <a:extLst>
            <a:ext uri="{FF2B5EF4-FFF2-40B4-BE49-F238E27FC236}">
              <a16:creationId xmlns:a16="http://schemas.microsoft.com/office/drawing/2014/main" id="{3209CD56-B84C-4C4C-A7FD-65F3EB8EB8F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45" name="Text Box 20">
          <a:extLst>
            <a:ext uri="{FF2B5EF4-FFF2-40B4-BE49-F238E27FC236}">
              <a16:creationId xmlns:a16="http://schemas.microsoft.com/office/drawing/2014/main" id="{5AA76259-3715-44E9-BD1D-D6205C74373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46" name="Text Box 21">
          <a:extLst>
            <a:ext uri="{FF2B5EF4-FFF2-40B4-BE49-F238E27FC236}">
              <a16:creationId xmlns:a16="http://schemas.microsoft.com/office/drawing/2014/main" id="{6389DCEC-3C72-4325-965C-E45EC79EF1E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47" name="Text Box 22">
          <a:extLst>
            <a:ext uri="{FF2B5EF4-FFF2-40B4-BE49-F238E27FC236}">
              <a16:creationId xmlns:a16="http://schemas.microsoft.com/office/drawing/2014/main" id="{B9737211-530E-4395-92E1-EEEF6A03449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48" name="Text Box 23">
          <a:extLst>
            <a:ext uri="{FF2B5EF4-FFF2-40B4-BE49-F238E27FC236}">
              <a16:creationId xmlns:a16="http://schemas.microsoft.com/office/drawing/2014/main" id="{1ABFE583-8F81-4607-AB72-CC3F4C406F6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49" name="Text Box 24">
          <a:extLst>
            <a:ext uri="{FF2B5EF4-FFF2-40B4-BE49-F238E27FC236}">
              <a16:creationId xmlns:a16="http://schemas.microsoft.com/office/drawing/2014/main" id="{E5493212-200C-49B0-881A-73478C761F6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50" name="Text Box 25">
          <a:extLst>
            <a:ext uri="{FF2B5EF4-FFF2-40B4-BE49-F238E27FC236}">
              <a16:creationId xmlns:a16="http://schemas.microsoft.com/office/drawing/2014/main" id="{6B2D33BD-19B8-4358-8796-2B02933526B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51" name="Text Box 26">
          <a:extLst>
            <a:ext uri="{FF2B5EF4-FFF2-40B4-BE49-F238E27FC236}">
              <a16:creationId xmlns:a16="http://schemas.microsoft.com/office/drawing/2014/main" id="{956CA721-F85F-4BB5-8A64-C9A25463211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52" name="Text Box 27">
          <a:extLst>
            <a:ext uri="{FF2B5EF4-FFF2-40B4-BE49-F238E27FC236}">
              <a16:creationId xmlns:a16="http://schemas.microsoft.com/office/drawing/2014/main" id="{CB692BF8-02E4-418E-B574-059DBA82445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53" name="Text Box 28">
          <a:extLst>
            <a:ext uri="{FF2B5EF4-FFF2-40B4-BE49-F238E27FC236}">
              <a16:creationId xmlns:a16="http://schemas.microsoft.com/office/drawing/2014/main" id="{161D9120-0BF6-4DFD-A711-66DD5DB7A40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54" name="Text Box 29">
          <a:extLst>
            <a:ext uri="{FF2B5EF4-FFF2-40B4-BE49-F238E27FC236}">
              <a16:creationId xmlns:a16="http://schemas.microsoft.com/office/drawing/2014/main" id="{0CE93C3A-65BE-4E4C-BCAE-FE491D0BD52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55" name="Text Box 14">
          <a:extLst>
            <a:ext uri="{FF2B5EF4-FFF2-40B4-BE49-F238E27FC236}">
              <a16:creationId xmlns:a16="http://schemas.microsoft.com/office/drawing/2014/main" id="{6DE3EC11-05F6-4777-877E-2671CC27C1E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56" name="Text Box 15">
          <a:extLst>
            <a:ext uri="{FF2B5EF4-FFF2-40B4-BE49-F238E27FC236}">
              <a16:creationId xmlns:a16="http://schemas.microsoft.com/office/drawing/2014/main" id="{64B9BE50-AED0-4279-BE4E-04FA86B272A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57" name="Text Box 16">
          <a:extLst>
            <a:ext uri="{FF2B5EF4-FFF2-40B4-BE49-F238E27FC236}">
              <a16:creationId xmlns:a16="http://schemas.microsoft.com/office/drawing/2014/main" id="{3BBDC48D-BAC7-48FB-AAD1-68FD6A251B1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58" name="Text Box 17">
          <a:extLst>
            <a:ext uri="{FF2B5EF4-FFF2-40B4-BE49-F238E27FC236}">
              <a16:creationId xmlns:a16="http://schemas.microsoft.com/office/drawing/2014/main" id="{C2E1DDB6-41FE-4BF0-9A96-5E83B077533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59" name="Text Box 18">
          <a:extLst>
            <a:ext uri="{FF2B5EF4-FFF2-40B4-BE49-F238E27FC236}">
              <a16:creationId xmlns:a16="http://schemas.microsoft.com/office/drawing/2014/main" id="{41CBC269-1468-4572-985A-2CFC612A03F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60" name="Text Box 19">
          <a:extLst>
            <a:ext uri="{FF2B5EF4-FFF2-40B4-BE49-F238E27FC236}">
              <a16:creationId xmlns:a16="http://schemas.microsoft.com/office/drawing/2014/main" id="{C1E0462A-DEAB-4B66-9FDF-E69B8E3E502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61" name="Text Box 20">
          <a:extLst>
            <a:ext uri="{FF2B5EF4-FFF2-40B4-BE49-F238E27FC236}">
              <a16:creationId xmlns:a16="http://schemas.microsoft.com/office/drawing/2014/main" id="{9BC2A4A4-00C6-4614-B692-91B02D4E653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62" name="Text Box 21">
          <a:extLst>
            <a:ext uri="{FF2B5EF4-FFF2-40B4-BE49-F238E27FC236}">
              <a16:creationId xmlns:a16="http://schemas.microsoft.com/office/drawing/2014/main" id="{0CC00FD0-4835-4B46-95B4-581342F1EBA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63" name="Text Box 14">
          <a:extLst>
            <a:ext uri="{FF2B5EF4-FFF2-40B4-BE49-F238E27FC236}">
              <a16:creationId xmlns:a16="http://schemas.microsoft.com/office/drawing/2014/main" id="{A8AAB642-C595-434E-AE53-A41686ED1FF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64" name="Text Box 15">
          <a:extLst>
            <a:ext uri="{FF2B5EF4-FFF2-40B4-BE49-F238E27FC236}">
              <a16:creationId xmlns:a16="http://schemas.microsoft.com/office/drawing/2014/main" id="{D50DA0CB-916E-48D7-8623-EB9FE295D13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65" name="Text Box 16">
          <a:extLst>
            <a:ext uri="{FF2B5EF4-FFF2-40B4-BE49-F238E27FC236}">
              <a16:creationId xmlns:a16="http://schemas.microsoft.com/office/drawing/2014/main" id="{64018BD6-BC97-440A-91D9-972BEF1DBA0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66" name="Text Box 17">
          <a:extLst>
            <a:ext uri="{FF2B5EF4-FFF2-40B4-BE49-F238E27FC236}">
              <a16:creationId xmlns:a16="http://schemas.microsoft.com/office/drawing/2014/main" id="{1F1A0C42-370F-49E5-8547-235EFBFD332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67" name="Text Box 18">
          <a:extLst>
            <a:ext uri="{FF2B5EF4-FFF2-40B4-BE49-F238E27FC236}">
              <a16:creationId xmlns:a16="http://schemas.microsoft.com/office/drawing/2014/main" id="{437F0169-908C-483F-B8E1-DE9AD72F49F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68" name="Text Box 19">
          <a:extLst>
            <a:ext uri="{FF2B5EF4-FFF2-40B4-BE49-F238E27FC236}">
              <a16:creationId xmlns:a16="http://schemas.microsoft.com/office/drawing/2014/main" id="{F8B139EA-8770-42FD-BBC4-A5627E9253D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69" name="Text Box 20">
          <a:extLst>
            <a:ext uri="{FF2B5EF4-FFF2-40B4-BE49-F238E27FC236}">
              <a16:creationId xmlns:a16="http://schemas.microsoft.com/office/drawing/2014/main" id="{07367059-1763-449E-B295-06816A830B9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70" name="Text Box 21">
          <a:extLst>
            <a:ext uri="{FF2B5EF4-FFF2-40B4-BE49-F238E27FC236}">
              <a16:creationId xmlns:a16="http://schemas.microsoft.com/office/drawing/2014/main" id="{F4060FE2-9B79-4938-9653-715EF549245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71" name="Text Box 22">
          <a:extLst>
            <a:ext uri="{FF2B5EF4-FFF2-40B4-BE49-F238E27FC236}">
              <a16:creationId xmlns:a16="http://schemas.microsoft.com/office/drawing/2014/main" id="{0AEC8D9B-C59B-4A35-8971-532B923A525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72" name="Text Box 23">
          <a:extLst>
            <a:ext uri="{FF2B5EF4-FFF2-40B4-BE49-F238E27FC236}">
              <a16:creationId xmlns:a16="http://schemas.microsoft.com/office/drawing/2014/main" id="{0D23A160-352C-4AA6-A05E-21F382C108D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73" name="Text Box 24">
          <a:extLst>
            <a:ext uri="{FF2B5EF4-FFF2-40B4-BE49-F238E27FC236}">
              <a16:creationId xmlns:a16="http://schemas.microsoft.com/office/drawing/2014/main" id="{7D1EE1E4-103C-403E-8109-5ACD3A7D865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74" name="Text Box 25">
          <a:extLst>
            <a:ext uri="{FF2B5EF4-FFF2-40B4-BE49-F238E27FC236}">
              <a16:creationId xmlns:a16="http://schemas.microsoft.com/office/drawing/2014/main" id="{95336803-CA5F-4CBC-BE0F-F6D5F35425B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75" name="Text Box 26">
          <a:extLst>
            <a:ext uri="{FF2B5EF4-FFF2-40B4-BE49-F238E27FC236}">
              <a16:creationId xmlns:a16="http://schemas.microsoft.com/office/drawing/2014/main" id="{D35B2FE1-648C-4591-BF16-65E6AAAA31E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76" name="Text Box 27">
          <a:extLst>
            <a:ext uri="{FF2B5EF4-FFF2-40B4-BE49-F238E27FC236}">
              <a16:creationId xmlns:a16="http://schemas.microsoft.com/office/drawing/2014/main" id="{76FEABB8-6F06-4BB0-A7AA-A54F80838AC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77" name="Text Box 28">
          <a:extLst>
            <a:ext uri="{FF2B5EF4-FFF2-40B4-BE49-F238E27FC236}">
              <a16:creationId xmlns:a16="http://schemas.microsoft.com/office/drawing/2014/main" id="{2C23AF98-F1BE-42FF-9807-88014BF8799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78" name="Text Box 29">
          <a:extLst>
            <a:ext uri="{FF2B5EF4-FFF2-40B4-BE49-F238E27FC236}">
              <a16:creationId xmlns:a16="http://schemas.microsoft.com/office/drawing/2014/main" id="{96C66D69-155B-4C29-89C0-A2399D99032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79" name="Text Box 14">
          <a:extLst>
            <a:ext uri="{FF2B5EF4-FFF2-40B4-BE49-F238E27FC236}">
              <a16:creationId xmlns:a16="http://schemas.microsoft.com/office/drawing/2014/main" id="{2B447FC8-5A9C-4568-892B-E09AFDE6D41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80" name="Text Box 15">
          <a:extLst>
            <a:ext uri="{FF2B5EF4-FFF2-40B4-BE49-F238E27FC236}">
              <a16:creationId xmlns:a16="http://schemas.microsoft.com/office/drawing/2014/main" id="{6BA57CCE-AE5F-40E4-B15F-47C709DCEC3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81" name="Text Box 16">
          <a:extLst>
            <a:ext uri="{FF2B5EF4-FFF2-40B4-BE49-F238E27FC236}">
              <a16:creationId xmlns:a16="http://schemas.microsoft.com/office/drawing/2014/main" id="{8EA9E19A-4B1A-4131-A73E-84AAC34A070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82" name="Text Box 17">
          <a:extLst>
            <a:ext uri="{FF2B5EF4-FFF2-40B4-BE49-F238E27FC236}">
              <a16:creationId xmlns:a16="http://schemas.microsoft.com/office/drawing/2014/main" id="{F70E54AB-69DC-487C-9DB5-5C6861CAE33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83" name="Text Box 18">
          <a:extLst>
            <a:ext uri="{FF2B5EF4-FFF2-40B4-BE49-F238E27FC236}">
              <a16:creationId xmlns:a16="http://schemas.microsoft.com/office/drawing/2014/main" id="{9E71ED7C-53EA-4912-B69F-F9F461B8379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84" name="Text Box 19">
          <a:extLst>
            <a:ext uri="{FF2B5EF4-FFF2-40B4-BE49-F238E27FC236}">
              <a16:creationId xmlns:a16="http://schemas.microsoft.com/office/drawing/2014/main" id="{A84AED87-65A7-4895-B04C-805CA59D814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85" name="Text Box 20">
          <a:extLst>
            <a:ext uri="{FF2B5EF4-FFF2-40B4-BE49-F238E27FC236}">
              <a16:creationId xmlns:a16="http://schemas.microsoft.com/office/drawing/2014/main" id="{4A3F7C25-0997-441D-ABE3-6B6B7EBEDF2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86" name="Text Box 21">
          <a:extLst>
            <a:ext uri="{FF2B5EF4-FFF2-40B4-BE49-F238E27FC236}">
              <a16:creationId xmlns:a16="http://schemas.microsoft.com/office/drawing/2014/main" id="{6848A344-8D0C-4F34-8201-5D07C20114E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87" name="Text Box 14">
          <a:extLst>
            <a:ext uri="{FF2B5EF4-FFF2-40B4-BE49-F238E27FC236}">
              <a16:creationId xmlns:a16="http://schemas.microsoft.com/office/drawing/2014/main" id="{2D5457A0-98DC-4791-B1CF-C221481160B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88" name="Text Box 15">
          <a:extLst>
            <a:ext uri="{FF2B5EF4-FFF2-40B4-BE49-F238E27FC236}">
              <a16:creationId xmlns:a16="http://schemas.microsoft.com/office/drawing/2014/main" id="{E287D572-7F87-4742-8E57-FB0747C4053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89" name="Text Box 16">
          <a:extLst>
            <a:ext uri="{FF2B5EF4-FFF2-40B4-BE49-F238E27FC236}">
              <a16:creationId xmlns:a16="http://schemas.microsoft.com/office/drawing/2014/main" id="{4F7B46E9-D196-4B88-B2B9-0E5101E304B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90" name="Text Box 17">
          <a:extLst>
            <a:ext uri="{FF2B5EF4-FFF2-40B4-BE49-F238E27FC236}">
              <a16:creationId xmlns:a16="http://schemas.microsoft.com/office/drawing/2014/main" id="{D080B3F7-BEBC-4BFC-ABAB-712800527BF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91" name="Text Box 18">
          <a:extLst>
            <a:ext uri="{FF2B5EF4-FFF2-40B4-BE49-F238E27FC236}">
              <a16:creationId xmlns:a16="http://schemas.microsoft.com/office/drawing/2014/main" id="{B3EDC494-8BED-4AFE-BF17-AE3DBEF1103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92" name="Text Box 19">
          <a:extLst>
            <a:ext uri="{FF2B5EF4-FFF2-40B4-BE49-F238E27FC236}">
              <a16:creationId xmlns:a16="http://schemas.microsoft.com/office/drawing/2014/main" id="{1F3CF0B9-362C-4EA9-81D5-05A69EB05EB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93" name="Text Box 20">
          <a:extLst>
            <a:ext uri="{FF2B5EF4-FFF2-40B4-BE49-F238E27FC236}">
              <a16:creationId xmlns:a16="http://schemas.microsoft.com/office/drawing/2014/main" id="{E2370D93-CE39-43C3-AA65-3A8F965004F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94" name="Text Box 21">
          <a:extLst>
            <a:ext uri="{FF2B5EF4-FFF2-40B4-BE49-F238E27FC236}">
              <a16:creationId xmlns:a16="http://schemas.microsoft.com/office/drawing/2014/main" id="{9234761D-5271-4A70-9D3B-AD67F384992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95" name="Text Box 22">
          <a:extLst>
            <a:ext uri="{FF2B5EF4-FFF2-40B4-BE49-F238E27FC236}">
              <a16:creationId xmlns:a16="http://schemas.microsoft.com/office/drawing/2014/main" id="{C3B82BE7-727F-4DBB-86A3-CDA20C328C8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96" name="Text Box 23">
          <a:extLst>
            <a:ext uri="{FF2B5EF4-FFF2-40B4-BE49-F238E27FC236}">
              <a16:creationId xmlns:a16="http://schemas.microsoft.com/office/drawing/2014/main" id="{B81D4655-7CCA-4622-A56B-D00A54D6D06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97" name="Text Box 24">
          <a:extLst>
            <a:ext uri="{FF2B5EF4-FFF2-40B4-BE49-F238E27FC236}">
              <a16:creationId xmlns:a16="http://schemas.microsoft.com/office/drawing/2014/main" id="{CACEA49E-59F7-4CF2-AC22-A4B730D1A98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98" name="Text Box 25">
          <a:extLst>
            <a:ext uri="{FF2B5EF4-FFF2-40B4-BE49-F238E27FC236}">
              <a16:creationId xmlns:a16="http://schemas.microsoft.com/office/drawing/2014/main" id="{A6FCB495-D140-492F-B83F-B801CB636C5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299" name="Text Box 26">
          <a:extLst>
            <a:ext uri="{FF2B5EF4-FFF2-40B4-BE49-F238E27FC236}">
              <a16:creationId xmlns:a16="http://schemas.microsoft.com/office/drawing/2014/main" id="{49A78C1F-C993-45C4-9BD3-DC83C4A7560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00" name="Text Box 27">
          <a:extLst>
            <a:ext uri="{FF2B5EF4-FFF2-40B4-BE49-F238E27FC236}">
              <a16:creationId xmlns:a16="http://schemas.microsoft.com/office/drawing/2014/main" id="{C15F983F-38DC-42A4-8C74-88B308C51BC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01" name="Text Box 28">
          <a:extLst>
            <a:ext uri="{FF2B5EF4-FFF2-40B4-BE49-F238E27FC236}">
              <a16:creationId xmlns:a16="http://schemas.microsoft.com/office/drawing/2014/main" id="{595B0A16-7102-4EDD-8CA9-90805A5B63F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02" name="Text Box 29">
          <a:extLst>
            <a:ext uri="{FF2B5EF4-FFF2-40B4-BE49-F238E27FC236}">
              <a16:creationId xmlns:a16="http://schemas.microsoft.com/office/drawing/2014/main" id="{71D39BE3-221C-46D9-BE9F-BF323FECE8B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03" name="Text Box 14">
          <a:extLst>
            <a:ext uri="{FF2B5EF4-FFF2-40B4-BE49-F238E27FC236}">
              <a16:creationId xmlns:a16="http://schemas.microsoft.com/office/drawing/2014/main" id="{751AF6F1-6060-4CE1-8332-EE8E5C7CA19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04" name="Text Box 15">
          <a:extLst>
            <a:ext uri="{FF2B5EF4-FFF2-40B4-BE49-F238E27FC236}">
              <a16:creationId xmlns:a16="http://schemas.microsoft.com/office/drawing/2014/main" id="{0757A755-0485-4500-8877-01D1504C8C2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05" name="Text Box 16">
          <a:extLst>
            <a:ext uri="{FF2B5EF4-FFF2-40B4-BE49-F238E27FC236}">
              <a16:creationId xmlns:a16="http://schemas.microsoft.com/office/drawing/2014/main" id="{678EDB26-3EDA-4C7E-BF41-CABAF163265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06" name="Text Box 17">
          <a:extLst>
            <a:ext uri="{FF2B5EF4-FFF2-40B4-BE49-F238E27FC236}">
              <a16:creationId xmlns:a16="http://schemas.microsoft.com/office/drawing/2014/main" id="{BF5CF63A-5BAE-46F0-8E5B-B77C22C151C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07" name="Text Box 18">
          <a:extLst>
            <a:ext uri="{FF2B5EF4-FFF2-40B4-BE49-F238E27FC236}">
              <a16:creationId xmlns:a16="http://schemas.microsoft.com/office/drawing/2014/main" id="{2101D69B-37BA-4F64-8DF1-0069029F9A7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08" name="Text Box 19">
          <a:extLst>
            <a:ext uri="{FF2B5EF4-FFF2-40B4-BE49-F238E27FC236}">
              <a16:creationId xmlns:a16="http://schemas.microsoft.com/office/drawing/2014/main" id="{3B121E09-E59C-4AE9-A159-D91CCCA5788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09" name="Text Box 20">
          <a:extLst>
            <a:ext uri="{FF2B5EF4-FFF2-40B4-BE49-F238E27FC236}">
              <a16:creationId xmlns:a16="http://schemas.microsoft.com/office/drawing/2014/main" id="{7B5785F8-307E-45E9-B441-DA632B4192D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10" name="Text Box 21">
          <a:extLst>
            <a:ext uri="{FF2B5EF4-FFF2-40B4-BE49-F238E27FC236}">
              <a16:creationId xmlns:a16="http://schemas.microsoft.com/office/drawing/2014/main" id="{492D4845-F0F0-4E4F-914D-4864B0B7BBA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11" name="Text Box 14">
          <a:extLst>
            <a:ext uri="{FF2B5EF4-FFF2-40B4-BE49-F238E27FC236}">
              <a16:creationId xmlns:a16="http://schemas.microsoft.com/office/drawing/2014/main" id="{8B25A140-DE5B-48C1-A28E-2106905DD2C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12" name="Text Box 15">
          <a:extLst>
            <a:ext uri="{FF2B5EF4-FFF2-40B4-BE49-F238E27FC236}">
              <a16:creationId xmlns:a16="http://schemas.microsoft.com/office/drawing/2014/main" id="{2988AD22-E35F-45AB-B5C3-5F483207EFB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13" name="Text Box 16">
          <a:extLst>
            <a:ext uri="{FF2B5EF4-FFF2-40B4-BE49-F238E27FC236}">
              <a16:creationId xmlns:a16="http://schemas.microsoft.com/office/drawing/2014/main" id="{ECBDAA44-8349-4519-87DF-97BA1A075BE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14" name="Text Box 17">
          <a:extLst>
            <a:ext uri="{FF2B5EF4-FFF2-40B4-BE49-F238E27FC236}">
              <a16:creationId xmlns:a16="http://schemas.microsoft.com/office/drawing/2014/main" id="{5CD62206-47C7-4EB5-8A26-D9831BC020D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15" name="Text Box 18">
          <a:extLst>
            <a:ext uri="{FF2B5EF4-FFF2-40B4-BE49-F238E27FC236}">
              <a16:creationId xmlns:a16="http://schemas.microsoft.com/office/drawing/2014/main" id="{F7781E75-52A1-451A-AF57-C9B31064C23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16" name="Text Box 19">
          <a:extLst>
            <a:ext uri="{FF2B5EF4-FFF2-40B4-BE49-F238E27FC236}">
              <a16:creationId xmlns:a16="http://schemas.microsoft.com/office/drawing/2014/main" id="{46DA1FCF-0F79-4186-BAB0-DE7EF917495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17" name="Text Box 20">
          <a:extLst>
            <a:ext uri="{FF2B5EF4-FFF2-40B4-BE49-F238E27FC236}">
              <a16:creationId xmlns:a16="http://schemas.microsoft.com/office/drawing/2014/main" id="{09E402A5-7406-402D-994E-6EADC7C6DD9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18" name="Text Box 21">
          <a:extLst>
            <a:ext uri="{FF2B5EF4-FFF2-40B4-BE49-F238E27FC236}">
              <a16:creationId xmlns:a16="http://schemas.microsoft.com/office/drawing/2014/main" id="{81F0E8FE-5457-4851-BA4C-2E2C1B4EDA4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19" name="Text Box 22">
          <a:extLst>
            <a:ext uri="{FF2B5EF4-FFF2-40B4-BE49-F238E27FC236}">
              <a16:creationId xmlns:a16="http://schemas.microsoft.com/office/drawing/2014/main" id="{ADD06897-14D1-4E0A-BA10-669C00D4F99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20" name="Text Box 23">
          <a:extLst>
            <a:ext uri="{FF2B5EF4-FFF2-40B4-BE49-F238E27FC236}">
              <a16:creationId xmlns:a16="http://schemas.microsoft.com/office/drawing/2014/main" id="{40FF3657-3350-4566-B5F4-17DFD51AC51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21" name="Text Box 24">
          <a:extLst>
            <a:ext uri="{FF2B5EF4-FFF2-40B4-BE49-F238E27FC236}">
              <a16:creationId xmlns:a16="http://schemas.microsoft.com/office/drawing/2014/main" id="{B36F5EAA-805F-4E23-8FC9-4EED15F96C0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22" name="Text Box 25">
          <a:extLst>
            <a:ext uri="{FF2B5EF4-FFF2-40B4-BE49-F238E27FC236}">
              <a16:creationId xmlns:a16="http://schemas.microsoft.com/office/drawing/2014/main" id="{D885F154-DD3C-46B5-BF1F-3856575AD9E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23" name="Text Box 26">
          <a:extLst>
            <a:ext uri="{FF2B5EF4-FFF2-40B4-BE49-F238E27FC236}">
              <a16:creationId xmlns:a16="http://schemas.microsoft.com/office/drawing/2014/main" id="{A26C36F7-A70F-48AF-95DF-F3A4FEB46FF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24" name="Text Box 27">
          <a:extLst>
            <a:ext uri="{FF2B5EF4-FFF2-40B4-BE49-F238E27FC236}">
              <a16:creationId xmlns:a16="http://schemas.microsoft.com/office/drawing/2014/main" id="{C21D2734-B39F-4141-A2F3-03ED00BF9E8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25" name="Text Box 28">
          <a:extLst>
            <a:ext uri="{FF2B5EF4-FFF2-40B4-BE49-F238E27FC236}">
              <a16:creationId xmlns:a16="http://schemas.microsoft.com/office/drawing/2014/main" id="{4DD63605-BAED-414A-A0DE-F91381271EF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26" name="Text Box 29">
          <a:extLst>
            <a:ext uri="{FF2B5EF4-FFF2-40B4-BE49-F238E27FC236}">
              <a16:creationId xmlns:a16="http://schemas.microsoft.com/office/drawing/2014/main" id="{082C9E89-D777-442A-9FB1-9EE84941E2C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27" name="Text Box 14">
          <a:extLst>
            <a:ext uri="{FF2B5EF4-FFF2-40B4-BE49-F238E27FC236}">
              <a16:creationId xmlns:a16="http://schemas.microsoft.com/office/drawing/2014/main" id="{F4311885-141B-4ACE-8E4D-ADAFEBA8F12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28" name="Text Box 15">
          <a:extLst>
            <a:ext uri="{FF2B5EF4-FFF2-40B4-BE49-F238E27FC236}">
              <a16:creationId xmlns:a16="http://schemas.microsoft.com/office/drawing/2014/main" id="{C0B55B21-C789-4014-8EFF-1F34A683278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29" name="Text Box 16">
          <a:extLst>
            <a:ext uri="{FF2B5EF4-FFF2-40B4-BE49-F238E27FC236}">
              <a16:creationId xmlns:a16="http://schemas.microsoft.com/office/drawing/2014/main" id="{1051EEB5-AE6D-4B0B-B2C2-9FCA54ED5BD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30" name="Text Box 17">
          <a:extLst>
            <a:ext uri="{FF2B5EF4-FFF2-40B4-BE49-F238E27FC236}">
              <a16:creationId xmlns:a16="http://schemas.microsoft.com/office/drawing/2014/main" id="{661C7A8D-C42D-4586-A4A8-79C3BE4C716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31" name="Text Box 18">
          <a:extLst>
            <a:ext uri="{FF2B5EF4-FFF2-40B4-BE49-F238E27FC236}">
              <a16:creationId xmlns:a16="http://schemas.microsoft.com/office/drawing/2014/main" id="{7EF9803F-676F-4BCD-8CED-AF6CDEBEB1C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32" name="Text Box 19">
          <a:extLst>
            <a:ext uri="{FF2B5EF4-FFF2-40B4-BE49-F238E27FC236}">
              <a16:creationId xmlns:a16="http://schemas.microsoft.com/office/drawing/2014/main" id="{9CA3FC9B-78BD-45BB-827C-80B42FECD93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33" name="Text Box 20">
          <a:extLst>
            <a:ext uri="{FF2B5EF4-FFF2-40B4-BE49-F238E27FC236}">
              <a16:creationId xmlns:a16="http://schemas.microsoft.com/office/drawing/2014/main" id="{5AA03374-255B-4B6A-8017-A8DA81F8956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34" name="Text Box 21">
          <a:extLst>
            <a:ext uri="{FF2B5EF4-FFF2-40B4-BE49-F238E27FC236}">
              <a16:creationId xmlns:a16="http://schemas.microsoft.com/office/drawing/2014/main" id="{067057B9-A73B-456D-A6D2-0C443F4EF0C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35" name="Text Box 14">
          <a:extLst>
            <a:ext uri="{FF2B5EF4-FFF2-40B4-BE49-F238E27FC236}">
              <a16:creationId xmlns:a16="http://schemas.microsoft.com/office/drawing/2014/main" id="{49213826-42AC-497A-B760-C4FEC50DDF3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36" name="Text Box 15">
          <a:extLst>
            <a:ext uri="{FF2B5EF4-FFF2-40B4-BE49-F238E27FC236}">
              <a16:creationId xmlns:a16="http://schemas.microsoft.com/office/drawing/2014/main" id="{8047264E-B553-471F-BD6E-7DAC85C8A24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37" name="Text Box 16">
          <a:extLst>
            <a:ext uri="{FF2B5EF4-FFF2-40B4-BE49-F238E27FC236}">
              <a16:creationId xmlns:a16="http://schemas.microsoft.com/office/drawing/2014/main" id="{CB4CFA00-4B83-4363-9B76-22D2B427735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38" name="Text Box 17">
          <a:extLst>
            <a:ext uri="{FF2B5EF4-FFF2-40B4-BE49-F238E27FC236}">
              <a16:creationId xmlns:a16="http://schemas.microsoft.com/office/drawing/2014/main" id="{65846F1D-AB9B-4BC9-909A-8D5D2652E5A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39" name="Text Box 18">
          <a:extLst>
            <a:ext uri="{FF2B5EF4-FFF2-40B4-BE49-F238E27FC236}">
              <a16:creationId xmlns:a16="http://schemas.microsoft.com/office/drawing/2014/main" id="{D1177E4B-D095-4B23-9D14-4A361F2E00A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40" name="Text Box 19">
          <a:extLst>
            <a:ext uri="{FF2B5EF4-FFF2-40B4-BE49-F238E27FC236}">
              <a16:creationId xmlns:a16="http://schemas.microsoft.com/office/drawing/2014/main" id="{1EF19443-D7BD-4BD8-8BE7-449BB08B1B5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41" name="Text Box 20">
          <a:extLst>
            <a:ext uri="{FF2B5EF4-FFF2-40B4-BE49-F238E27FC236}">
              <a16:creationId xmlns:a16="http://schemas.microsoft.com/office/drawing/2014/main" id="{CA8183CE-9B0B-4034-A11C-0544529CE3A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42" name="Text Box 21">
          <a:extLst>
            <a:ext uri="{FF2B5EF4-FFF2-40B4-BE49-F238E27FC236}">
              <a16:creationId xmlns:a16="http://schemas.microsoft.com/office/drawing/2014/main" id="{F51D2C00-A37B-4586-9B3A-FDF9A59500D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44062"/>
    <xdr:sp macro="" textlink="">
      <xdr:nvSpPr>
        <xdr:cNvPr id="7343" name="TextBox 3">
          <a:extLst>
            <a:ext uri="{FF2B5EF4-FFF2-40B4-BE49-F238E27FC236}">
              <a16:creationId xmlns:a16="http://schemas.microsoft.com/office/drawing/2014/main" id="{1DF9C8CD-67D8-4B26-A68E-7555110D78CD}"/>
            </a:ext>
          </a:extLst>
        </xdr:cNvPr>
        <xdr:cNvSpPr txBox="1">
          <a:spLocks noChangeArrowheads="1"/>
        </xdr:cNvSpPr>
      </xdr:nvSpPr>
      <xdr:spPr bwMode="auto">
        <a:xfrm>
          <a:off x="2439642" y="10883348"/>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7344" name="TextBox 3">
          <a:extLst>
            <a:ext uri="{FF2B5EF4-FFF2-40B4-BE49-F238E27FC236}">
              <a16:creationId xmlns:a16="http://schemas.microsoft.com/office/drawing/2014/main" id="{62AD9C9D-8F91-42B4-98DC-B06E62DF8249}"/>
            </a:ext>
          </a:extLst>
        </xdr:cNvPr>
        <xdr:cNvSpPr txBox="1">
          <a:spLocks noChangeArrowheads="1"/>
        </xdr:cNvSpPr>
      </xdr:nvSpPr>
      <xdr:spPr bwMode="auto">
        <a:xfrm>
          <a:off x="2439642" y="10883348"/>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7345" name="TextBox 3">
          <a:extLst>
            <a:ext uri="{FF2B5EF4-FFF2-40B4-BE49-F238E27FC236}">
              <a16:creationId xmlns:a16="http://schemas.microsoft.com/office/drawing/2014/main" id="{8D053277-88BC-41B9-B17A-4A1E9A1C197A}"/>
            </a:ext>
          </a:extLst>
        </xdr:cNvPr>
        <xdr:cNvSpPr txBox="1">
          <a:spLocks noChangeArrowheads="1"/>
        </xdr:cNvSpPr>
      </xdr:nvSpPr>
      <xdr:spPr bwMode="auto">
        <a:xfrm>
          <a:off x="2439642" y="10883348"/>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01212"/>
    <xdr:sp macro="" textlink="">
      <xdr:nvSpPr>
        <xdr:cNvPr id="7346" name="TextBox 3">
          <a:extLst>
            <a:ext uri="{FF2B5EF4-FFF2-40B4-BE49-F238E27FC236}">
              <a16:creationId xmlns:a16="http://schemas.microsoft.com/office/drawing/2014/main" id="{E88B3ED4-5147-4C9D-9B4D-2966B2B0D5BC}"/>
            </a:ext>
          </a:extLst>
        </xdr:cNvPr>
        <xdr:cNvSpPr txBox="1">
          <a:spLocks noChangeArrowheads="1"/>
        </xdr:cNvSpPr>
      </xdr:nvSpPr>
      <xdr:spPr bwMode="auto">
        <a:xfrm>
          <a:off x="2439642" y="10883348"/>
          <a:ext cx="0" cy="901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91687"/>
    <xdr:sp macro="" textlink="">
      <xdr:nvSpPr>
        <xdr:cNvPr id="7347" name="TextBox 3">
          <a:extLst>
            <a:ext uri="{FF2B5EF4-FFF2-40B4-BE49-F238E27FC236}">
              <a16:creationId xmlns:a16="http://schemas.microsoft.com/office/drawing/2014/main" id="{12A75922-B2BB-491D-8CC2-4F8E0832D073}"/>
            </a:ext>
          </a:extLst>
        </xdr:cNvPr>
        <xdr:cNvSpPr txBox="1">
          <a:spLocks noChangeArrowheads="1"/>
        </xdr:cNvSpPr>
      </xdr:nvSpPr>
      <xdr:spPr bwMode="auto">
        <a:xfrm>
          <a:off x="2439642" y="10883348"/>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7348" name="TextBox 3">
          <a:extLst>
            <a:ext uri="{FF2B5EF4-FFF2-40B4-BE49-F238E27FC236}">
              <a16:creationId xmlns:a16="http://schemas.microsoft.com/office/drawing/2014/main" id="{AC63F77E-CC21-478D-AC24-AC12F2B735A8}"/>
            </a:ext>
          </a:extLst>
        </xdr:cNvPr>
        <xdr:cNvSpPr txBox="1">
          <a:spLocks noChangeArrowheads="1"/>
        </xdr:cNvSpPr>
      </xdr:nvSpPr>
      <xdr:spPr bwMode="auto">
        <a:xfrm>
          <a:off x="2439642" y="10883348"/>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7349" name="TextBox 3">
          <a:extLst>
            <a:ext uri="{FF2B5EF4-FFF2-40B4-BE49-F238E27FC236}">
              <a16:creationId xmlns:a16="http://schemas.microsoft.com/office/drawing/2014/main" id="{3C4D6DAE-3A86-4C4A-8818-A4B57B17E384}"/>
            </a:ext>
          </a:extLst>
        </xdr:cNvPr>
        <xdr:cNvSpPr txBox="1">
          <a:spLocks noChangeArrowheads="1"/>
        </xdr:cNvSpPr>
      </xdr:nvSpPr>
      <xdr:spPr bwMode="auto">
        <a:xfrm>
          <a:off x="2439642" y="10883348"/>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63112"/>
    <xdr:sp macro="" textlink="">
      <xdr:nvSpPr>
        <xdr:cNvPr id="7350" name="TextBox 3">
          <a:extLst>
            <a:ext uri="{FF2B5EF4-FFF2-40B4-BE49-F238E27FC236}">
              <a16:creationId xmlns:a16="http://schemas.microsoft.com/office/drawing/2014/main" id="{B135025C-2348-498A-8B34-688762ED9E28}"/>
            </a:ext>
          </a:extLst>
        </xdr:cNvPr>
        <xdr:cNvSpPr txBox="1">
          <a:spLocks noChangeArrowheads="1"/>
        </xdr:cNvSpPr>
      </xdr:nvSpPr>
      <xdr:spPr bwMode="auto">
        <a:xfrm>
          <a:off x="2439642" y="10883348"/>
          <a:ext cx="0" cy="863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44062"/>
    <xdr:sp macro="" textlink="">
      <xdr:nvSpPr>
        <xdr:cNvPr id="7351" name="TextBox 3">
          <a:extLst>
            <a:ext uri="{FF2B5EF4-FFF2-40B4-BE49-F238E27FC236}">
              <a16:creationId xmlns:a16="http://schemas.microsoft.com/office/drawing/2014/main" id="{EEC0BA65-39CD-4659-9ED3-C6569D010C6C}"/>
            </a:ext>
          </a:extLst>
        </xdr:cNvPr>
        <xdr:cNvSpPr txBox="1">
          <a:spLocks noChangeArrowheads="1"/>
        </xdr:cNvSpPr>
      </xdr:nvSpPr>
      <xdr:spPr bwMode="auto">
        <a:xfrm>
          <a:off x="2439642" y="10883348"/>
          <a:ext cx="0" cy="84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7352" name="TextBox 3">
          <a:extLst>
            <a:ext uri="{FF2B5EF4-FFF2-40B4-BE49-F238E27FC236}">
              <a16:creationId xmlns:a16="http://schemas.microsoft.com/office/drawing/2014/main" id="{604994DD-2AB8-4F5D-AEF2-87D8C168AD2B}"/>
            </a:ext>
          </a:extLst>
        </xdr:cNvPr>
        <xdr:cNvSpPr txBox="1">
          <a:spLocks noChangeArrowheads="1"/>
        </xdr:cNvSpPr>
      </xdr:nvSpPr>
      <xdr:spPr bwMode="auto">
        <a:xfrm>
          <a:off x="2439642" y="10883348"/>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7353" name="TextBox 3">
          <a:extLst>
            <a:ext uri="{FF2B5EF4-FFF2-40B4-BE49-F238E27FC236}">
              <a16:creationId xmlns:a16="http://schemas.microsoft.com/office/drawing/2014/main" id="{525341E2-CFA6-48CB-A324-B06F3D033D2F}"/>
            </a:ext>
          </a:extLst>
        </xdr:cNvPr>
        <xdr:cNvSpPr txBox="1">
          <a:spLocks noChangeArrowheads="1"/>
        </xdr:cNvSpPr>
      </xdr:nvSpPr>
      <xdr:spPr bwMode="auto">
        <a:xfrm>
          <a:off x="2439642" y="10883348"/>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7354" name="TextBox 3">
          <a:extLst>
            <a:ext uri="{FF2B5EF4-FFF2-40B4-BE49-F238E27FC236}">
              <a16:creationId xmlns:a16="http://schemas.microsoft.com/office/drawing/2014/main" id="{3D9F7D69-6A7B-481D-83FC-DA11AA243EFD}"/>
            </a:ext>
          </a:extLst>
        </xdr:cNvPr>
        <xdr:cNvSpPr txBox="1">
          <a:spLocks noChangeArrowheads="1"/>
        </xdr:cNvSpPr>
      </xdr:nvSpPr>
      <xdr:spPr bwMode="auto">
        <a:xfrm>
          <a:off x="2439642" y="10883348"/>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20262"/>
    <xdr:sp macro="" textlink="">
      <xdr:nvSpPr>
        <xdr:cNvPr id="7355" name="TextBox 3">
          <a:extLst>
            <a:ext uri="{FF2B5EF4-FFF2-40B4-BE49-F238E27FC236}">
              <a16:creationId xmlns:a16="http://schemas.microsoft.com/office/drawing/2014/main" id="{1065364F-2819-495C-91A4-F30E486C1E83}"/>
            </a:ext>
          </a:extLst>
        </xdr:cNvPr>
        <xdr:cNvSpPr txBox="1">
          <a:spLocks noChangeArrowheads="1"/>
        </xdr:cNvSpPr>
      </xdr:nvSpPr>
      <xdr:spPr bwMode="auto">
        <a:xfrm>
          <a:off x="2439642" y="10883348"/>
          <a:ext cx="0" cy="920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34537"/>
    <xdr:sp macro="" textlink="">
      <xdr:nvSpPr>
        <xdr:cNvPr id="7356" name="TextBox 3">
          <a:extLst>
            <a:ext uri="{FF2B5EF4-FFF2-40B4-BE49-F238E27FC236}">
              <a16:creationId xmlns:a16="http://schemas.microsoft.com/office/drawing/2014/main" id="{E0BAFFFD-66D0-4473-A99F-3D668CC92B64}"/>
            </a:ext>
          </a:extLst>
        </xdr:cNvPr>
        <xdr:cNvSpPr txBox="1">
          <a:spLocks noChangeArrowheads="1"/>
        </xdr:cNvSpPr>
      </xdr:nvSpPr>
      <xdr:spPr bwMode="auto">
        <a:xfrm>
          <a:off x="2439642" y="10883348"/>
          <a:ext cx="0" cy="83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910737"/>
    <xdr:sp macro="" textlink="">
      <xdr:nvSpPr>
        <xdr:cNvPr id="7357" name="TextBox 3">
          <a:extLst>
            <a:ext uri="{FF2B5EF4-FFF2-40B4-BE49-F238E27FC236}">
              <a16:creationId xmlns:a16="http://schemas.microsoft.com/office/drawing/2014/main" id="{3761F35A-0A8A-406E-8F45-D341229FF259}"/>
            </a:ext>
          </a:extLst>
        </xdr:cNvPr>
        <xdr:cNvSpPr txBox="1">
          <a:spLocks noChangeArrowheads="1"/>
        </xdr:cNvSpPr>
      </xdr:nvSpPr>
      <xdr:spPr bwMode="auto">
        <a:xfrm>
          <a:off x="2439642" y="10883348"/>
          <a:ext cx="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91687"/>
    <xdr:sp macro="" textlink="">
      <xdr:nvSpPr>
        <xdr:cNvPr id="7358" name="TextBox 3">
          <a:extLst>
            <a:ext uri="{FF2B5EF4-FFF2-40B4-BE49-F238E27FC236}">
              <a16:creationId xmlns:a16="http://schemas.microsoft.com/office/drawing/2014/main" id="{F2D4F442-4AEC-436C-8B9F-2F323787F366}"/>
            </a:ext>
          </a:extLst>
        </xdr:cNvPr>
        <xdr:cNvSpPr txBox="1">
          <a:spLocks noChangeArrowheads="1"/>
        </xdr:cNvSpPr>
      </xdr:nvSpPr>
      <xdr:spPr bwMode="auto">
        <a:xfrm>
          <a:off x="2439642" y="10883348"/>
          <a:ext cx="0" cy="891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882162"/>
    <xdr:sp macro="" textlink="">
      <xdr:nvSpPr>
        <xdr:cNvPr id="7359" name="TextBox 3">
          <a:extLst>
            <a:ext uri="{FF2B5EF4-FFF2-40B4-BE49-F238E27FC236}">
              <a16:creationId xmlns:a16="http://schemas.microsoft.com/office/drawing/2014/main" id="{FA2B9ACB-2439-4BBE-BA56-FB589FA1EDD8}"/>
            </a:ext>
          </a:extLst>
        </xdr:cNvPr>
        <xdr:cNvSpPr txBox="1">
          <a:spLocks noChangeArrowheads="1"/>
        </xdr:cNvSpPr>
      </xdr:nvSpPr>
      <xdr:spPr bwMode="auto">
        <a:xfrm>
          <a:off x="2439642" y="10883348"/>
          <a:ext cx="0" cy="88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60" name="Text Box 22">
          <a:extLst>
            <a:ext uri="{FF2B5EF4-FFF2-40B4-BE49-F238E27FC236}">
              <a16:creationId xmlns:a16="http://schemas.microsoft.com/office/drawing/2014/main" id="{A7B4BB0E-947F-4531-B48E-54720DA83F5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61" name="Text Box 23">
          <a:extLst>
            <a:ext uri="{FF2B5EF4-FFF2-40B4-BE49-F238E27FC236}">
              <a16:creationId xmlns:a16="http://schemas.microsoft.com/office/drawing/2014/main" id="{7C497543-3724-4A74-ACC9-4FB2320EF24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62" name="Text Box 24">
          <a:extLst>
            <a:ext uri="{FF2B5EF4-FFF2-40B4-BE49-F238E27FC236}">
              <a16:creationId xmlns:a16="http://schemas.microsoft.com/office/drawing/2014/main" id="{5CD31955-998A-42AD-97F4-702BF21493F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63" name="Text Box 25">
          <a:extLst>
            <a:ext uri="{FF2B5EF4-FFF2-40B4-BE49-F238E27FC236}">
              <a16:creationId xmlns:a16="http://schemas.microsoft.com/office/drawing/2014/main" id="{2BC6824C-4D6B-4148-B8AA-95183075D12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64" name="Text Box 26">
          <a:extLst>
            <a:ext uri="{FF2B5EF4-FFF2-40B4-BE49-F238E27FC236}">
              <a16:creationId xmlns:a16="http://schemas.microsoft.com/office/drawing/2014/main" id="{AEC9826B-807D-4F43-8479-1679781A717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65" name="Text Box 27">
          <a:extLst>
            <a:ext uri="{FF2B5EF4-FFF2-40B4-BE49-F238E27FC236}">
              <a16:creationId xmlns:a16="http://schemas.microsoft.com/office/drawing/2014/main" id="{F7D03570-EED7-4310-B07F-3B504560D2F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66" name="Text Box 28">
          <a:extLst>
            <a:ext uri="{FF2B5EF4-FFF2-40B4-BE49-F238E27FC236}">
              <a16:creationId xmlns:a16="http://schemas.microsoft.com/office/drawing/2014/main" id="{C9931278-DD14-4473-B243-83C290C7EA6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67" name="Text Box 29">
          <a:extLst>
            <a:ext uri="{FF2B5EF4-FFF2-40B4-BE49-F238E27FC236}">
              <a16:creationId xmlns:a16="http://schemas.microsoft.com/office/drawing/2014/main" id="{6E11E643-A29F-492D-903C-75A31792B36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68" name="Text Box 14">
          <a:extLst>
            <a:ext uri="{FF2B5EF4-FFF2-40B4-BE49-F238E27FC236}">
              <a16:creationId xmlns:a16="http://schemas.microsoft.com/office/drawing/2014/main" id="{BD73B233-EE13-4D60-AAD1-DBCEDCECA6A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69" name="Text Box 15">
          <a:extLst>
            <a:ext uri="{FF2B5EF4-FFF2-40B4-BE49-F238E27FC236}">
              <a16:creationId xmlns:a16="http://schemas.microsoft.com/office/drawing/2014/main" id="{F025DBCF-E8EF-421D-B709-04F1FD11627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70" name="Text Box 16">
          <a:extLst>
            <a:ext uri="{FF2B5EF4-FFF2-40B4-BE49-F238E27FC236}">
              <a16:creationId xmlns:a16="http://schemas.microsoft.com/office/drawing/2014/main" id="{254B4805-F286-4901-BB13-137D29B10AE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71" name="Text Box 17">
          <a:extLst>
            <a:ext uri="{FF2B5EF4-FFF2-40B4-BE49-F238E27FC236}">
              <a16:creationId xmlns:a16="http://schemas.microsoft.com/office/drawing/2014/main" id="{B6B20F33-46DF-483C-9203-C9EFA1116B2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72" name="Text Box 18">
          <a:extLst>
            <a:ext uri="{FF2B5EF4-FFF2-40B4-BE49-F238E27FC236}">
              <a16:creationId xmlns:a16="http://schemas.microsoft.com/office/drawing/2014/main" id="{4D0FAEC2-953E-4A7B-A5C6-28CCE27C829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73" name="Text Box 19">
          <a:extLst>
            <a:ext uri="{FF2B5EF4-FFF2-40B4-BE49-F238E27FC236}">
              <a16:creationId xmlns:a16="http://schemas.microsoft.com/office/drawing/2014/main" id="{8E8D03C4-8143-4F33-94CC-AF068624EC8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74" name="Text Box 20">
          <a:extLst>
            <a:ext uri="{FF2B5EF4-FFF2-40B4-BE49-F238E27FC236}">
              <a16:creationId xmlns:a16="http://schemas.microsoft.com/office/drawing/2014/main" id="{C83F4982-B253-46BD-89C7-44ED8960D5E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75" name="Text Box 21">
          <a:extLst>
            <a:ext uri="{FF2B5EF4-FFF2-40B4-BE49-F238E27FC236}">
              <a16:creationId xmlns:a16="http://schemas.microsoft.com/office/drawing/2014/main" id="{7992C745-5C43-4E91-BFA3-5BA16424862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76" name="Text Box 14">
          <a:extLst>
            <a:ext uri="{FF2B5EF4-FFF2-40B4-BE49-F238E27FC236}">
              <a16:creationId xmlns:a16="http://schemas.microsoft.com/office/drawing/2014/main" id="{120EECE7-A0B5-4624-A8FE-E663887D8DA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77" name="Text Box 15">
          <a:extLst>
            <a:ext uri="{FF2B5EF4-FFF2-40B4-BE49-F238E27FC236}">
              <a16:creationId xmlns:a16="http://schemas.microsoft.com/office/drawing/2014/main" id="{292F6E7C-66A8-4203-A5BB-A9AB0A0D797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78" name="Text Box 16">
          <a:extLst>
            <a:ext uri="{FF2B5EF4-FFF2-40B4-BE49-F238E27FC236}">
              <a16:creationId xmlns:a16="http://schemas.microsoft.com/office/drawing/2014/main" id="{D66D08F0-A797-47C0-80EF-1C85BE1EE56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79" name="Text Box 17">
          <a:extLst>
            <a:ext uri="{FF2B5EF4-FFF2-40B4-BE49-F238E27FC236}">
              <a16:creationId xmlns:a16="http://schemas.microsoft.com/office/drawing/2014/main" id="{AED730BD-6877-4825-9DE8-4938EF4BE7D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80" name="Text Box 18">
          <a:extLst>
            <a:ext uri="{FF2B5EF4-FFF2-40B4-BE49-F238E27FC236}">
              <a16:creationId xmlns:a16="http://schemas.microsoft.com/office/drawing/2014/main" id="{0F3A5A0E-439D-4B3A-8E51-94D397F59E9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81" name="Text Box 19">
          <a:extLst>
            <a:ext uri="{FF2B5EF4-FFF2-40B4-BE49-F238E27FC236}">
              <a16:creationId xmlns:a16="http://schemas.microsoft.com/office/drawing/2014/main" id="{AD9E455B-0115-4729-9E7C-E2D1456665B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82" name="Text Box 20">
          <a:extLst>
            <a:ext uri="{FF2B5EF4-FFF2-40B4-BE49-F238E27FC236}">
              <a16:creationId xmlns:a16="http://schemas.microsoft.com/office/drawing/2014/main" id="{A2401A1B-54D1-4372-9460-17C46B92944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83" name="Text Box 21">
          <a:extLst>
            <a:ext uri="{FF2B5EF4-FFF2-40B4-BE49-F238E27FC236}">
              <a16:creationId xmlns:a16="http://schemas.microsoft.com/office/drawing/2014/main" id="{3DE8DA26-3305-44DD-AA0B-192C16EF563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84" name="Text Box 22">
          <a:extLst>
            <a:ext uri="{FF2B5EF4-FFF2-40B4-BE49-F238E27FC236}">
              <a16:creationId xmlns:a16="http://schemas.microsoft.com/office/drawing/2014/main" id="{450A72DF-E43D-4806-978B-F557CF9147D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85" name="Text Box 23">
          <a:extLst>
            <a:ext uri="{FF2B5EF4-FFF2-40B4-BE49-F238E27FC236}">
              <a16:creationId xmlns:a16="http://schemas.microsoft.com/office/drawing/2014/main" id="{2CBDF7F4-CF70-4096-BC56-BAC1E46C650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86" name="Text Box 24">
          <a:extLst>
            <a:ext uri="{FF2B5EF4-FFF2-40B4-BE49-F238E27FC236}">
              <a16:creationId xmlns:a16="http://schemas.microsoft.com/office/drawing/2014/main" id="{20106DD2-3599-423C-803A-7F432F34A32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87" name="Text Box 25">
          <a:extLst>
            <a:ext uri="{FF2B5EF4-FFF2-40B4-BE49-F238E27FC236}">
              <a16:creationId xmlns:a16="http://schemas.microsoft.com/office/drawing/2014/main" id="{8B8026F6-9D22-4C3E-B91C-89F278668EE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88" name="Text Box 26">
          <a:extLst>
            <a:ext uri="{FF2B5EF4-FFF2-40B4-BE49-F238E27FC236}">
              <a16:creationId xmlns:a16="http://schemas.microsoft.com/office/drawing/2014/main" id="{3301E05B-F1BF-45CE-891A-208047FFF37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89" name="Text Box 27">
          <a:extLst>
            <a:ext uri="{FF2B5EF4-FFF2-40B4-BE49-F238E27FC236}">
              <a16:creationId xmlns:a16="http://schemas.microsoft.com/office/drawing/2014/main" id="{DE097604-D76D-409B-89ED-E0EC6149B19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90" name="Text Box 28">
          <a:extLst>
            <a:ext uri="{FF2B5EF4-FFF2-40B4-BE49-F238E27FC236}">
              <a16:creationId xmlns:a16="http://schemas.microsoft.com/office/drawing/2014/main" id="{D19E4EE0-C776-453B-B9C6-E660892C3E4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91" name="Text Box 29">
          <a:extLst>
            <a:ext uri="{FF2B5EF4-FFF2-40B4-BE49-F238E27FC236}">
              <a16:creationId xmlns:a16="http://schemas.microsoft.com/office/drawing/2014/main" id="{CFDF8EFB-5997-4CCD-B4F5-8B77411186F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92" name="Text Box 14">
          <a:extLst>
            <a:ext uri="{FF2B5EF4-FFF2-40B4-BE49-F238E27FC236}">
              <a16:creationId xmlns:a16="http://schemas.microsoft.com/office/drawing/2014/main" id="{6D45D66A-537B-4FC4-9E0C-23E9D740C6C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93" name="Text Box 15">
          <a:extLst>
            <a:ext uri="{FF2B5EF4-FFF2-40B4-BE49-F238E27FC236}">
              <a16:creationId xmlns:a16="http://schemas.microsoft.com/office/drawing/2014/main" id="{FEFB087A-30DE-4AE8-A255-BDCA5E18B3F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94" name="Text Box 16">
          <a:extLst>
            <a:ext uri="{FF2B5EF4-FFF2-40B4-BE49-F238E27FC236}">
              <a16:creationId xmlns:a16="http://schemas.microsoft.com/office/drawing/2014/main" id="{E7558EDE-8BAE-4270-B9A0-B9531B19E36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95" name="Text Box 17">
          <a:extLst>
            <a:ext uri="{FF2B5EF4-FFF2-40B4-BE49-F238E27FC236}">
              <a16:creationId xmlns:a16="http://schemas.microsoft.com/office/drawing/2014/main" id="{9DD09D68-FBCF-4A4E-BA54-AAD95DCD3E2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96" name="Text Box 18">
          <a:extLst>
            <a:ext uri="{FF2B5EF4-FFF2-40B4-BE49-F238E27FC236}">
              <a16:creationId xmlns:a16="http://schemas.microsoft.com/office/drawing/2014/main" id="{BC1C8D2D-B824-4BA8-89AC-08CBB4ADE57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97" name="Text Box 19">
          <a:extLst>
            <a:ext uri="{FF2B5EF4-FFF2-40B4-BE49-F238E27FC236}">
              <a16:creationId xmlns:a16="http://schemas.microsoft.com/office/drawing/2014/main" id="{B2DDD07C-1B50-47A3-87B6-91EA11F0D7C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98" name="Text Box 20">
          <a:extLst>
            <a:ext uri="{FF2B5EF4-FFF2-40B4-BE49-F238E27FC236}">
              <a16:creationId xmlns:a16="http://schemas.microsoft.com/office/drawing/2014/main" id="{E78362A0-115E-4F65-B5F4-CAA5A668730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399" name="Text Box 21">
          <a:extLst>
            <a:ext uri="{FF2B5EF4-FFF2-40B4-BE49-F238E27FC236}">
              <a16:creationId xmlns:a16="http://schemas.microsoft.com/office/drawing/2014/main" id="{5BED8796-B984-48B1-9871-C01F76244A0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00" name="Text Box 14">
          <a:extLst>
            <a:ext uri="{FF2B5EF4-FFF2-40B4-BE49-F238E27FC236}">
              <a16:creationId xmlns:a16="http://schemas.microsoft.com/office/drawing/2014/main" id="{4655B305-5256-4280-911C-95E9185F1F6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01" name="Text Box 15">
          <a:extLst>
            <a:ext uri="{FF2B5EF4-FFF2-40B4-BE49-F238E27FC236}">
              <a16:creationId xmlns:a16="http://schemas.microsoft.com/office/drawing/2014/main" id="{05E8608C-81B7-431E-BC3D-F9C2AAA7B56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02" name="Text Box 16">
          <a:extLst>
            <a:ext uri="{FF2B5EF4-FFF2-40B4-BE49-F238E27FC236}">
              <a16:creationId xmlns:a16="http://schemas.microsoft.com/office/drawing/2014/main" id="{1F66B7FA-506A-4A38-B8E0-E3E8556D5D7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03" name="Text Box 17">
          <a:extLst>
            <a:ext uri="{FF2B5EF4-FFF2-40B4-BE49-F238E27FC236}">
              <a16:creationId xmlns:a16="http://schemas.microsoft.com/office/drawing/2014/main" id="{CD59EB9D-E6D9-441E-B6E5-BDD4000C1A0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04" name="Text Box 18">
          <a:extLst>
            <a:ext uri="{FF2B5EF4-FFF2-40B4-BE49-F238E27FC236}">
              <a16:creationId xmlns:a16="http://schemas.microsoft.com/office/drawing/2014/main" id="{D1B2A9A2-4044-46F4-A85E-305D5C8875B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05" name="Text Box 19">
          <a:extLst>
            <a:ext uri="{FF2B5EF4-FFF2-40B4-BE49-F238E27FC236}">
              <a16:creationId xmlns:a16="http://schemas.microsoft.com/office/drawing/2014/main" id="{3AF75A79-C85B-4AC3-A555-B3ED18853B8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06" name="Text Box 20">
          <a:extLst>
            <a:ext uri="{FF2B5EF4-FFF2-40B4-BE49-F238E27FC236}">
              <a16:creationId xmlns:a16="http://schemas.microsoft.com/office/drawing/2014/main" id="{E393F38C-73DA-40AC-8F89-17D3B20BF66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07" name="Text Box 21">
          <a:extLst>
            <a:ext uri="{FF2B5EF4-FFF2-40B4-BE49-F238E27FC236}">
              <a16:creationId xmlns:a16="http://schemas.microsoft.com/office/drawing/2014/main" id="{E0418C05-4386-46E7-B1D3-E13F83F4411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08" name="Text Box 22">
          <a:extLst>
            <a:ext uri="{FF2B5EF4-FFF2-40B4-BE49-F238E27FC236}">
              <a16:creationId xmlns:a16="http://schemas.microsoft.com/office/drawing/2014/main" id="{8E9D5E01-DB09-44CD-8CCD-F6D0FFDB5A6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09" name="Text Box 23">
          <a:extLst>
            <a:ext uri="{FF2B5EF4-FFF2-40B4-BE49-F238E27FC236}">
              <a16:creationId xmlns:a16="http://schemas.microsoft.com/office/drawing/2014/main" id="{C4B1DCC4-42BE-464A-968A-1709FBC3316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10" name="Text Box 24">
          <a:extLst>
            <a:ext uri="{FF2B5EF4-FFF2-40B4-BE49-F238E27FC236}">
              <a16:creationId xmlns:a16="http://schemas.microsoft.com/office/drawing/2014/main" id="{5B34D442-FF1B-451C-8203-C4512146590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11" name="Text Box 25">
          <a:extLst>
            <a:ext uri="{FF2B5EF4-FFF2-40B4-BE49-F238E27FC236}">
              <a16:creationId xmlns:a16="http://schemas.microsoft.com/office/drawing/2014/main" id="{5DD5A168-249C-4421-AE90-7C266D15A21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12" name="Text Box 26">
          <a:extLst>
            <a:ext uri="{FF2B5EF4-FFF2-40B4-BE49-F238E27FC236}">
              <a16:creationId xmlns:a16="http://schemas.microsoft.com/office/drawing/2014/main" id="{A79F729A-8F20-4B48-BAE2-C0E0B072F55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13" name="Text Box 27">
          <a:extLst>
            <a:ext uri="{FF2B5EF4-FFF2-40B4-BE49-F238E27FC236}">
              <a16:creationId xmlns:a16="http://schemas.microsoft.com/office/drawing/2014/main" id="{91BDA2DB-C998-4821-889B-C1A821898ED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14" name="Text Box 28">
          <a:extLst>
            <a:ext uri="{FF2B5EF4-FFF2-40B4-BE49-F238E27FC236}">
              <a16:creationId xmlns:a16="http://schemas.microsoft.com/office/drawing/2014/main" id="{08D8546E-2D1B-4EAD-A3BC-E519423691F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15" name="Text Box 29">
          <a:extLst>
            <a:ext uri="{FF2B5EF4-FFF2-40B4-BE49-F238E27FC236}">
              <a16:creationId xmlns:a16="http://schemas.microsoft.com/office/drawing/2014/main" id="{50E9C684-86DD-4FB8-A543-4F53F15D25D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16" name="Text Box 14">
          <a:extLst>
            <a:ext uri="{FF2B5EF4-FFF2-40B4-BE49-F238E27FC236}">
              <a16:creationId xmlns:a16="http://schemas.microsoft.com/office/drawing/2014/main" id="{ED32974F-F751-4D9B-A2F8-7E40086D867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17" name="Text Box 15">
          <a:extLst>
            <a:ext uri="{FF2B5EF4-FFF2-40B4-BE49-F238E27FC236}">
              <a16:creationId xmlns:a16="http://schemas.microsoft.com/office/drawing/2014/main" id="{FAD1F4FC-DB70-490F-B5D0-4957D180AD7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18" name="Text Box 16">
          <a:extLst>
            <a:ext uri="{FF2B5EF4-FFF2-40B4-BE49-F238E27FC236}">
              <a16:creationId xmlns:a16="http://schemas.microsoft.com/office/drawing/2014/main" id="{731E1615-BDFC-461F-93A9-954144C3C29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19" name="Text Box 17">
          <a:extLst>
            <a:ext uri="{FF2B5EF4-FFF2-40B4-BE49-F238E27FC236}">
              <a16:creationId xmlns:a16="http://schemas.microsoft.com/office/drawing/2014/main" id="{973332EF-BE62-4F47-8AE1-69FB305B784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20" name="Text Box 18">
          <a:extLst>
            <a:ext uri="{FF2B5EF4-FFF2-40B4-BE49-F238E27FC236}">
              <a16:creationId xmlns:a16="http://schemas.microsoft.com/office/drawing/2014/main" id="{74AA769B-D95A-4FD5-8BB0-8C8D5AA9637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21" name="Text Box 19">
          <a:extLst>
            <a:ext uri="{FF2B5EF4-FFF2-40B4-BE49-F238E27FC236}">
              <a16:creationId xmlns:a16="http://schemas.microsoft.com/office/drawing/2014/main" id="{C348957B-C2F5-4C76-B2CA-73A0E9A1D3D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22" name="Text Box 20">
          <a:extLst>
            <a:ext uri="{FF2B5EF4-FFF2-40B4-BE49-F238E27FC236}">
              <a16:creationId xmlns:a16="http://schemas.microsoft.com/office/drawing/2014/main" id="{F76118BA-956C-4EBC-BCE3-E307E5BA0EC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23" name="Text Box 21">
          <a:extLst>
            <a:ext uri="{FF2B5EF4-FFF2-40B4-BE49-F238E27FC236}">
              <a16:creationId xmlns:a16="http://schemas.microsoft.com/office/drawing/2014/main" id="{D0E884A9-5026-4105-9943-7D3806C96E8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24" name="Text Box 14">
          <a:extLst>
            <a:ext uri="{FF2B5EF4-FFF2-40B4-BE49-F238E27FC236}">
              <a16:creationId xmlns:a16="http://schemas.microsoft.com/office/drawing/2014/main" id="{F16BD718-3B05-493E-A4B0-1AE240E8CEE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25" name="Text Box 15">
          <a:extLst>
            <a:ext uri="{FF2B5EF4-FFF2-40B4-BE49-F238E27FC236}">
              <a16:creationId xmlns:a16="http://schemas.microsoft.com/office/drawing/2014/main" id="{996FEEB4-6C7A-4BAE-AB35-60C52D721B5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26" name="Text Box 16">
          <a:extLst>
            <a:ext uri="{FF2B5EF4-FFF2-40B4-BE49-F238E27FC236}">
              <a16:creationId xmlns:a16="http://schemas.microsoft.com/office/drawing/2014/main" id="{9BB90F06-4FA7-4AE9-9DB1-0C8D67F2BF7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27" name="Text Box 17">
          <a:extLst>
            <a:ext uri="{FF2B5EF4-FFF2-40B4-BE49-F238E27FC236}">
              <a16:creationId xmlns:a16="http://schemas.microsoft.com/office/drawing/2014/main" id="{8C5C734D-49BA-458E-86F5-2B1C24D7513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28" name="Text Box 18">
          <a:extLst>
            <a:ext uri="{FF2B5EF4-FFF2-40B4-BE49-F238E27FC236}">
              <a16:creationId xmlns:a16="http://schemas.microsoft.com/office/drawing/2014/main" id="{E462C638-78E7-43D4-94A9-1AC43FFB9AA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29" name="Text Box 19">
          <a:extLst>
            <a:ext uri="{FF2B5EF4-FFF2-40B4-BE49-F238E27FC236}">
              <a16:creationId xmlns:a16="http://schemas.microsoft.com/office/drawing/2014/main" id="{4F983F61-8159-427E-8FF5-FD34DB06F66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30" name="Text Box 20">
          <a:extLst>
            <a:ext uri="{FF2B5EF4-FFF2-40B4-BE49-F238E27FC236}">
              <a16:creationId xmlns:a16="http://schemas.microsoft.com/office/drawing/2014/main" id="{B01F7BF4-F846-4E3A-A160-DAC9B18DEE5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31" name="Text Box 21">
          <a:extLst>
            <a:ext uri="{FF2B5EF4-FFF2-40B4-BE49-F238E27FC236}">
              <a16:creationId xmlns:a16="http://schemas.microsoft.com/office/drawing/2014/main" id="{E71D3D26-F837-4F3F-9862-6ED05E057E5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32" name="Text Box 22">
          <a:extLst>
            <a:ext uri="{FF2B5EF4-FFF2-40B4-BE49-F238E27FC236}">
              <a16:creationId xmlns:a16="http://schemas.microsoft.com/office/drawing/2014/main" id="{47879279-D965-4F13-8EBB-EE8186D206B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33" name="Text Box 23">
          <a:extLst>
            <a:ext uri="{FF2B5EF4-FFF2-40B4-BE49-F238E27FC236}">
              <a16:creationId xmlns:a16="http://schemas.microsoft.com/office/drawing/2014/main" id="{94778CA8-6B20-4F7A-8704-F2BCCBBADF6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34" name="Text Box 24">
          <a:extLst>
            <a:ext uri="{FF2B5EF4-FFF2-40B4-BE49-F238E27FC236}">
              <a16:creationId xmlns:a16="http://schemas.microsoft.com/office/drawing/2014/main" id="{F68E2A23-4E43-4D1D-BC33-A4BAC2F742E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35" name="Text Box 25">
          <a:extLst>
            <a:ext uri="{FF2B5EF4-FFF2-40B4-BE49-F238E27FC236}">
              <a16:creationId xmlns:a16="http://schemas.microsoft.com/office/drawing/2014/main" id="{E11876D9-B990-455D-8227-83423F080EE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36" name="Text Box 26">
          <a:extLst>
            <a:ext uri="{FF2B5EF4-FFF2-40B4-BE49-F238E27FC236}">
              <a16:creationId xmlns:a16="http://schemas.microsoft.com/office/drawing/2014/main" id="{BB3D5D0C-2102-4579-9EF2-BA15EFC0BB9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37" name="Text Box 27">
          <a:extLst>
            <a:ext uri="{FF2B5EF4-FFF2-40B4-BE49-F238E27FC236}">
              <a16:creationId xmlns:a16="http://schemas.microsoft.com/office/drawing/2014/main" id="{DC9CED28-A8A3-454F-BD4B-CBD1A20A7C4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38" name="Text Box 28">
          <a:extLst>
            <a:ext uri="{FF2B5EF4-FFF2-40B4-BE49-F238E27FC236}">
              <a16:creationId xmlns:a16="http://schemas.microsoft.com/office/drawing/2014/main" id="{88E6A257-FDDE-4F16-95FD-CFEA5A0C0BB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39" name="Text Box 29">
          <a:extLst>
            <a:ext uri="{FF2B5EF4-FFF2-40B4-BE49-F238E27FC236}">
              <a16:creationId xmlns:a16="http://schemas.microsoft.com/office/drawing/2014/main" id="{914D4CD7-6A6F-4CDF-A842-69AC1674305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40" name="Text Box 14">
          <a:extLst>
            <a:ext uri="{FF2B5EF4-FFF2-40B4-BE49-F238E27FC236}">
              <a16:creationId xmlns:a16="http://schemas.microsoft.com/office/drawing/2014/main" id="{6B915E5B-D894-42B1-80FF-228BD03CABD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41" name="Text Box 15">
          <a:extLst>
            <a:ext uri="{FF2B5EF4-FFF2-40B4-BE49-F238E27FC236}">
              <a16:creationId xmlns:a16="http://schemas.microsoft.com/office/drawing/2014/main" id="{873A88D9-E07B-4274-9579-9C4C51AEAB7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42" name="Text Box 16">
          <a:extLst>
            <a:ext uri="{FF2B5EF4-FFF2-40B4-BE49-F238E27FC236}">
              <a16:creationId xmlns:a16="http://schemas.microsoft.com/office/drawing/2014/main" id="{C2A70227-1072-41BC-BE55-119DF137494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43" name="Text Box 17">
          <a:extLst>
            <a:ext uri="{FF2B5EF4-FFF2-40B4-BE49-F238E27FC236}">
              <a16:creationId xmlns:a16="http://schemas.microsoft.com/office/drawing/2014/main" id="{3A25A37D-98A9-4ED0-AEA4-A4C11BA8A1E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44" name="Text Box 18">
          <a:extLst>
            <a:ext uri="{FF2B5EF4-FFF2-40B4-BE49-F238E27FC236}">
              <a16:creationId xmlns:a16="http://schemas.microsoft.com/office/drawing/2014/main" id="{2E138A5C-D02F-4BA3-AC84-9C1B3E7D7DB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45" name="Text Box 19">
          <a:extLst>
            <a:ext uri="{FF2B5EF4-FFF2-40B4-BE49-F238E27FC236}">
              <a16:creationId xmlns:a16="http://schemas.microsoft.com/office/drawing/2014/main" id="{7718836B-70F5-441D-B63F-B2778AF2FA9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46" name="Text Box 20">
          <a:extLst>
            <a:ext uri="{FF2B5EF4-FFF2-40B4-BE49-F238E27FC236}">
              <a16:creationId xmlns:a16="http://schemas.microsoft.com/office/drawing/2014/main" id="{73359AAA-E668-4348-9678-D4C69473E5D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47" name="Text Box 21">
          <a:extLst>
            <a:ext uri="{FF2B5EF4-FFF2-40B4-BE49-F238E27FC236}">
              <a16:creationId xmlns:a16="http://schemas.microsoft.com/office/drawing/2014/main" id="{30E9B620-2D0F-40CF-8465-BD342F55615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48" name="Text Box 14">
          <a:extLst>
            <a:ext uri="{FF2B5EF4-FFF2-40B4-BE49-F238E27FC236}">
              <a16:creationId xmlns:a16="http://schemas.microsoft.com/office/drawing/2014/main" id="{CBC7F1BE-1ADB-431D-8EC7-C1A0E10A46A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49" name="Text Box 15">
          <a:extLst>
            <a:ext uri="{FF2B5EF4-FFF2-40B4-BE49-F238E27FC236}">
              <a16:creationId xmlns:a16="http://schemas.microsoft.com/office/drawing/2014/main" id="{61A74FCC-509F-4E2C-9FFE-38C4E4B1AE0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50" name="Text Box 16">
          <a:extLst>
            <a:ext uri="{FF2B5EF4-FFF2-40B4-BE49-F238E27FC236}">
              <a16:creationId xmlns:a16="http://schemas.microsoft.com/office/drawing/2014/main" id="{DCD5E445-E0DF-4C54-A027-9DA881EB614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51" name="Text Box 17">
          <a:extLst>
            <a:ext uri="{FF2B5EF4-FFF2-40B4-BE49-F238E27FC236}">
              <a16:creationId xmlns:a16="http://schemas.microsoft.com/office/drawing/2014/main" id="{8A68CA76-C191-43E9-BF69-855D7B9A751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52" name="Text Box 18">
          <a:extLst>
            <a:ext uri="{FF2B5EF4-FFF2-40B4-BE49-F238E27FC236}">
              <a16:creationId xmlns:a16="http://schemas.microsoft.com/office/drawing/2014/main" id="{A520A4FA-B921-49AC-840C-21EC85A9C2D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53" name="Text Box 19">
          <a:extLst>
            <a:ext uri="{FF2B5EF4-FFF2-40B4-BE49-F238E27FC236}">
              <a16:creationId xmlns:a16="http://schemas.microsoft.com/office/drawing/2014/main" id="{C597700A-7519-46FB-9314-759BBB1C233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54" name="Text Box 20">
          <a:extLst>
            <a:ext uri="{FF2B5EF4-FFF2-40B4-BE49-F238E27FC236}">
              <a16:creationId xmlns:a16="http://schemas.microsoft.com/office/drawing/2014/main" id="{C1313DC7-7226-4F35-B04A-55F5A8CB499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55" name="Text Box 21">
          <a:extLst>
            <a:ext uri="{FF2B5EF4-FFF2-40B4-BE49-F238E27FC236}">
              <a16:creationId xmlns:a16="http://schemas.microsoft.com/office/drawing/2014/main" id="{C6860D3F-0A58-4979-81DE-1C0902F5568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56" name="Text Box 22">
          <a:extLst>
            <a:ext uri="{FF2B5EF4-FFF2-40B4-BE49-F238E27FC236}">
              <a16:creationId xmlns:a16="http://schemas.microsoft.com/office/drawing/2014/main" id="{11FAB14D-4EF0-4A86-98E3-70B484074F6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57" name="Text Box 23">
          <a:extLst>
            <a:ext uri="{FF2B5EF4-FFF2-40B4-BE49-F238E27FC236}">
              <a16:creationId xmlns:a16="http://schemas.microsoft.com/office/drawing/2014/main" id="{10788D8C-1A3C-4D84-93C0-4C7E35F3189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58" name="Text Box 24">
          <a:extLst>
            <a:ext uri="{FF2B5EF4-FFF2-40B4-BE49-F238E27FC236}">
              <a16:creationId xmlns:a16="http://schemas.microsoft.com/office/drawing/2014/main" id="{BB67DCB9-B69B-4572-9D03-B2D66C98762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59" name="Text Box 25">
          <a:extLst>
            <a:ext uri="{FF2B5EF4-FFF2-40B4-BE49-F238E27FC236}">
              <a16:creationId xmlns:a16="http://schemas.microsoft.com/office/drawing/2014/main" id="{80220F49-E4A2-423F-81C9-5BF7D63BF8F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60" name="Text Box 26">
          <a:extLst>
            <a:ext uri="{FF2B5EF4-FFF2-40B4-BE49-F238E27FC236}">
              <a16:creationId xmlns:a16="http://schemas.microsoft.com/office/drawing/2014/main" id="{029A800C-D2A2-4589-BDC6-6D15B1F2B22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61" name="Text Box 27">
          <a:extLst>
            <a:ext uri="{FF2B5EF4-FFF2-40B4-BE49-F238E27FC236}">
              <a16:creationId xmlns:a16="http://schemas.microsoft.com/office/drawing/2014/main" id="{DCBD0C2D-6F3D-4CFC-81EA-3DB4CEB7118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62" name="Text Box 28">
          <a:extLst>
            <a:ext uri="{FF2B5EF4-FFF2-40B4-BE49-F238E27FC236}">
              <a16:creationId xmlns:a16="http://schemas.microsoft.com/office/drawing/2014/main" id="{5E969928-5E89-49F9-A09B-59A99C783F3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63" name="Text Box 29">
          <a:extLst>
            <a:ext uri="{FF2B5EF4-FFF2-40B4-BE49-F238E27FC236}">
              <a16:creationId xmlns:a16="http://schemas.microsoft.com/office/drawing/2014/main" id="{8BDB04D5-A124-4E03-BBB3-E2802631E8C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64" name="Text Box 14">
          <a:extLst>
            <a:ext uri="{FF2B5EF4-FFF2-40B4-BE49-F238E27FC236}">
              <a16:creationId xmlns:a16="http://schemas.microsoft.com/office/drawing/2014/main" id="{F9B71369-ABCA-4CDF-83E0-05BEDE61111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65" name="Text Box 15">
          <a:extLst>
            <a:ext uri="{FF2B5EF4-FFF2-40B4-BE49-F238E27FC236}">
              <a16:creationId xmlns:a16="http://schemas.microsoft.com/office/drawing/2014/main" id="{EB71E704-97EF-4A48-A51F-DE5AF577696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66" name="Text Box 16">
          <a:extLst>
            <a:ext uri="{FF2B5EF4-FFF2-40B4-BE49-F238E27FC236}">
              <a16:creationId xmlns:a16="http://schemas.microsoft.com/office/drawing/2014/main" id="{DFDA49D6-B97C-4625-B8C2-C617071388E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67" name="Text Box 17">
          <a:extLst>
            <a:ext uri="{FF2B5EF4-FFF2-40B4-BE49-F238E27FC236}">
              <a16:creationId xmlns:a16="http://schemas.microsoft.com/office/drawing/2014/main" id="{1437E0DA-9215-43B4-A604-2E2A8F098EB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68" name="Text Box 18">
          <a:extLst>
            <a:ext uri="{FF2B5EF4-FFF2-40B4-BE49-F238E27FC236}">
              <a16:creationId xmlns:a16="http://schemas.microsoft.com/office/drawing/2014/main" id="{78F0298A-EED6-49C5-8FA1-F617B034187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69" name="Text Box 19">
          <a:extLst>
            <a:ext uri="{FF2B5EF4-FFF2-40B4-BE49-F238E27FC236}">
              <a16:creationId xmlns:a16="http://schemas.microsoft.com/office/drawing/2014/main" id="{EC39AD35-E041-4CBD-B13C-823DD4E56A0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70" name="Text Box 20">
          <a:extLst>
            <a:ext uri="{FF2B5EF4-FFF2-40B4-BE49-F238E27FC236}">
              <a16:creationId xmlns:a16="http://schemas.microsoft.com/office/drawing/2014/main" id="{0FF20386-CC31-48EF-A451-21802E81F80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71" name="Text Box 21">
          <a:extLst>
            <a:ext uri="{FF2B5EF4-FFF2-40B4-BE49-F238E27FC236}">
              <a16:creationId xmlns:a16="http://schemas.microsoft.com/office/drawing/2014/main" id="{3B0F731F-CC4F-46BA-ADA8-3E0577D61AC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72" name="Text Box 14">
          <a:extLst>
            <a:ext uri="{FF2B5EF4-FFF2-40B4-BE49-F238E27FC236}">
              <a16:creationId xmlns:a16="http://schemas.microsoft.com/office/drawing/2014/main" id="{0C243E83-181A-46F9-B5BB-FF4BB6D1C9B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73" name="Text Box 15">
          <a:extLst>
            <a:ext uri="{FF2B5EF4-FFF2-40B4-BE49-F238E27FC236}">
              <a16:creationId xmlns:a16="http://schemas.microsoft.com/office/drawing/2014/main" id="{E34F6F5E-FF29-46B8-92AC-1AB2DF02CC1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74" name="Text Box 16">
          <a:extLst>
            <a:ext uri="{FF2B5EF4-FFF2-40B4-BE49-F238E27FC236}">
              <a16:creationId xmlns:a16="http://schemas.microsoft.com/office/drawing/2014/main" id="{F4C492FF-2A30-4BB9-9D19-7862C4B9C84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75" name="Text Box 17">
          <a:extLst>
            <a:ext uri="{FF2B5EF4-FFF2-40B4-BE49-F238E27FC236}">
              <a16:creationId xmlns:a16="http://schemas.microsoft.com/office/drawing/2014/main" id="{76D6EB51-7169-42AC-940B-0055947D46F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76" name="Text Box 18">
          <a:extLst>
            <a:ext uri="{FF2B5EF4-FFF2-40B4-BE49-F238E27FC236}">
              <a16:creationId xmlns:a16="http://schemas.microsoft.com/office/drawing/2014/main" id="{5E1E1DAE-356B-4ECE-A055-98C1460CABD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77" name="Text Box 19">
          <a:extLst>
            <a:ext uri="{FF2B5EF4-FFF2-40B4-BE49-F238E27FC236}">
              <a16:creationId xmlns:a16="http://schemas.microsoft.com/office/drawing/2014/main" id="{11FFFBFE-66AF-4232-9BDA-2270B715A17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78" name="Text Box 20">
          <a:extLst>
            <a:ext uri="{FF2B5EF4-FFF2-40B4-BE49-F238E27FC236}">
              <a16:creationId xmlns:a16="http://schemas.microsoft.com/office/drawing/2014/main" id="{2B185F84-10A3-425C-A483-B1707BC7F71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79" name="Text Box 21">
          <a:extLst>
            <a:ext uri="{FF2B5EF4-FFF2-40B4-BE49-F238E27FC236}">
              <a16:creationId xmlns:a16="http://schemas.microsoft.com/office/drawing/2014/main" id="{C1171144-EEAB-40EE-8FB2-F3D84357E58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80" name="Text Box 22">
          <a:extLst>
            <a:ext uri="{FF2B5EF4-FFF2-40B4-BE49-F238E27FC236}">
              <a16:creationId xmlns:a16="http://schemas.microsoft.com/office/drawing/2014/main" id="{506E3ED3-F256-4172-A2BA-9E4FC12DE4F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81" name="Text Box 23">
          <a:extLst>
            <a:ext uri="{FF2B5EF4-FFF2-40B4-BE49-F238E27FC236}">
              <a16:creationId xmlns:a16="http://schemas.microsoft.com/office/drawing/2014/main" id="{3E5B5D72-FFF6-4FCC-A5D7-9AFCDD30F3A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82" name="Text Box 24">
          <a:extLst>
            <a:ext uri="{FF2B5EF4-FFF2-40B4-BE49-F238E27FC236}">
              <a16:creationId xmlns:a16="http://schemas.microsoft.com/office/drawing/2014/main" id="{66A1E4F9-A2D1-47DB-A2AB-F4396219861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83" name="Text Box 25">
          <a:extLst>
            <a:ext uri="{FF2B5EF4-FFF2-40B4-BE49-F238E27FC236}">
              <a16:creationId xmlns:a16="http://schemas.microsoft.com/office/drawing/2014/main" id="{69593BD9-FD87-4E45-96A5-A7560AD554D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84" name="Text Box 26">
          <a:extLst>
            <a:ext uri="{FF2B5EF4-FFF2-40B4-BE49-F238E27FC236}">
              <a16:creationId xmlns:a16="http://schemas.microsoft.com/office/drawing/2014/main" id="{7ABE3930-3BA0-4485-801F-C9EC521DDCA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85" name="Text Box 27">
          <a:extLst>
            <a:ext uri="{FF2B5EF4-FFF2-40B4-BE49-F238E27FC236}">
              <a16:creationId xmlns:a16="http://schemas.microsoft.com/office/drawing/2014/main" id="{63EF9B3C-3D05-47F0-9ED2-9156A489BE7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86" name="Text Box 28">
          <a:extLst>
            <a:ext uri="{FF2B5EF4-FFF2-40B4-BE49-F238E27FC236}">
              <a16:creationId xmlns:a16="http://schemas.microsoft.com/office/drawing/2014/main" id="{C62FF275-E376-4114-AF19-4F2F15B2E73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87" name="Text Box 29">
          <a:extLst>
            <a:ext uri="{FF2B5EF4-FFF2-40B4-BE49-F238E27FC236}">
              <a16:creationId xmlns:a16="http://schemas.microsoft.com/office/drawing/2014/main" id="{B9E3DBBB-5331-4AAD-A203-8F0BE9F9996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88" name="Text Box 14">
          <a:extLst>
            <a:ext uri="{FF2B5EF4-FFF2-40B4-BE49-F238E27FC236}">
              <a16:creationId xmlns:a16="http://schemas.microsoft.com/office/drawing/2014/main" id="{997192D0-2EA5-49B5-A42A-7FDE54CBF7B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89" name="Text Box 15">
          <a:extLst>
            <a:ext uri="{FF2B5EF4-FFF2-40B4-BE49-F238E27FC236}">
              <a16:creationId xmlns:a16="http://schemas.microsoft.com/office/drawing/2014/main" id="{9E8DD7BA-CEDE-43E1-B1B0-895312286D0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90" name="Text Box 16">
          <a:extLst>
            <a:ext uri="{FF2B5EF4-FFF2-40B4-BE49-F238E27FC236}">
              <a16:creationId xmlns:a16="http://schemas.microsoft.com/office/drawing/2014/main" id="{25956C0A-6C15-4D0A-8FCB-26B5EB37885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91" name="Text Box 17">
          <a:extLst>
            <a:ext uri="{FF2B5EF4-FFF2-40B4-BE49-F238E27FC236}">
              <a16:creationId xmlns:a16="http://schemas.microsoft.com/office/drawing/2014/main" id="{099FEEC2-12CF-4D9C-BC4C-93AE049FCF5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92" name="Text Box 18">
          <a:extLst>
            <a:ext uri="{FF2B5EF4-FFF2-40B4-BE49-F238E27FC236}">
              <a16:creationId xmlns:a16="http://schemas.microsoft.com/office/drawing/2014/main" id="{27159142-C676-4B8E-9FA0-1584E37F5D2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93" name="Text Box 19">
          <a:extLst>
            <a:ext uri="{FF2B5EF4-FFF2-40B4-BE49-F238E27FC236}">
              <a16:creationId xmlns:a16="http://schemas.microsoft.com/office/drawing/2014/main" id="{48E09781-B554-45BE-ABD1-0894155CA99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94" name="Text Box 20">
          <a:extLst>
            <a:ext uri="{FF2B5EF4-FFF2-40B4-BE49-F238E27FC236}">
              <a16:creationId xmlns:a16="http://schemas.microsoft.com/office/drawing/2014/main" id="{0DF4C846-5494-4C25-8250-CEB72118184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95" name="Text Box 21">
          <a:extLst>
            <a:ext uri="{FF2B5EF4-FFF2-40B4-BE49-F238E27FC236}">
              <a16:creationId xmlns:a16="http://schemas.microsoft.com/office/drawing/2014/main" id="{51495A0D-45EA-42EF-A71A-07E1ABC41F8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96" name="Text Box 14">
          <a:extLst>
            <a:ext uri="{FF2B5EF4-FFF2-40B4-BE49-F238E27FC236}">
              <a16:creationId xmlns:a16="http://schemas.microsoft.com/office/drawing/2014/main" id="{5375E3BB-406C-4974-8E6D-175F487EC71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97" name="Text Box 15">
          <a:extLst>
            <a:ext uri="{FF2B5EF4-FFF2-40B4-BE49-F238E27FC236}">
              <a16:creationId xmlns:a16="http://schemas.microsoft.com/office/drawing/2014/main" id="{4CCC1F2F-0F33-4DC1-9F44-878954FDC61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98" name="Text Box 16">
          <a:extLst>
            <a:ext uri="{FF2B5EF4-FFF2-40B4-BE49-F238E27FC236}">
              <a16:creationId xmlns:a16="http://schemas.microsoft.com/office/drawing/2014/main" id="{B7C0D6C9-6806-4D1F-9011-D27E1ABBB7E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499" name="Text Box 17">
          <a:extLst>
            <a:ext uri="{FF2B5EF4-FFF2-40B4-BE49-F238E27FC236}">
              <a16:creationId xmlns:a16="http://schemas.microsoft.com/office/drawing/2014/main" id="{2415ABD2-D751-4297-B442-08820DD1626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00" name="Text Box 18">
          <a:extLst>
            <a:ext uri="{FF2B5EF4-FFF2-40B4-BE49-F238E27FC236}">
              <a16:creationId xmlns:a16="http://schemas.microsoft.com/office/drawing/2014/main" id="{6A30EFA2-0960-4E43-9F4F-C2861EC1B1F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01" name="Text Box 19">
          <a:extLst>
            <a:ext uri="{FF2B5EF4-FFF2-40B4-BE49-F238E27FC236}">
              <a16:creationId xmlns:a16="http://schemas.microsoft.com/office/drawing/2014/main" id="{4BB64BD2-2BC3-4667-AD95-A1C48FD3ADB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02" name="Text Box 20">
          <a:extLst>
            <a:ext uri="{FF2B5EF4-FFF2-40B4-BE49-F238E27FC236}">
              <a16:creationId xmlns:a16="http://schemas.microsoft.com/office/drawing/2014/main" id="{A1E894AE-3DFD-43EE-BE52-2D5F2C9F427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03" name="Text Box 21">
          <a:extLst>
            <a:ext uri="{FF2B5EF4-FFF2-40B4-BE49-F238E27FC236}">
              <a16:creationId xmlns:a16="http://schemas.microsoft.com/office/drawing/2014/main" id="{7A2CB061-8951-438D-B876-36179B979B8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04" name="Text Box 22">
          <a:extLst>
            <a:ext uri="{FF2B5EF4-FFF2-40B4-BE49-F238E27FC236}">
              <a16:creationId xmlns:a16="http://schemas.microsoft.com/office/drawing/2014/main" id="{D24AF0BF-DC01-461A-BCDE-883CD569195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05" name="Text Box 23">
          <a:extLst>
            <a:ext uri="{FF2B5EF4-FFF2-40B4-BE49-F238E27FC236}">
              <a16:creationId xmlns:a16="http://schemas.microsoft.com/office/drawing/2014/main" id="{300B7E4D-05A1-4E46-A17B-603823FF062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06" name="Text Box 24">
          <a:extLst>
            <a:ext uri="{FF2B5EF4-FFF2-40B4-BE49-F238E27FC236}">
              <a16:creationId xmlns:a16="http://schemas.microsoft.com/office/drawing/2014/main" id="{10F506EC-E4F6-4FAD-B200-7CFDE2EC808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07" name="Text Box 25">
          <a:extLst>
            <a:ext uri="{FF2B5EF4-FFF2-40B4-BE49-F238E27FC236}">
              <a16:creationId xmlns:a16="http://schemas.microsoft.com/office/drawing/2014/main" id="{74C289A9-1B62-4BE0-9441-3DC3B1E03BE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08" name="Text Box 26">
          <a:extLst>
            <a:ext uri="{FF2B5EF4-FFF2-40B4-BE49-F238E27FC236}">
              <a16:creationId xmlns:a16="http://schemas.microsoft.com/office/drawing/2014/main" id="{31BE1790-D975-4992-B805-963E161F942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09" name="Text Box 27">
          <a:extLst>
            <a:ext uri="{FF2B5EF4-FFF2-40B4-BE49-F238E27FC236}">
              <a16:creationId xmlns:a16="http://schemas.microsoft.com/office/drawing/2014/main" id="{9055AE15-00AB-45AC-BF12-8174D73F656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10" name="Text Box 28">
          <a:extLst>
            <a:ext uri="{FF2B5EF4-FFF2-40B4-BE49-F238E27FC236}">
              <a16:creationId xmlns:a16="http://schemas.microsoft.com/office/drawing/2014/main" id="{F78B0FF1-B9A1-428F-8B70-AD260C66F1C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11" name="Text Box 29">
          <a:extLst>
            <a:ext uri="{FF2B5EF4-FFF2-40B4-BE49-F238E27FC236}">
              <a16:creationId xmlns:a16="http://schemas.microsoft.com/office/drawing/2014/main" id="{C556229F-DB56-4BA2-8349-1B01EE82F4E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12" name="Text Box 14">
          <a:extLst>
            <a:ext uri="{FF2B5EF4-FFF2-40B4-BE49-F238E27FC236}">
              <a16:creationId xmlns:a16="http://schemas.microsoft.com/office/drawing/2014/main" id="{46952BB9-395B-49E2-BE82-D888E24CF51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13" name="Text Box 15">
          <a:extLst>
            <a:ext uri="{FF2B5EF4-FFF2-40B4-BE49-F238E27FC236}">
              <a16:creationId xmlns:a16="http://schemas.microsoft.com/office/drawing/2014/main" id="{16C2F67D-8EB8-44A5-8CBB-8E4D9EB8B61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14" name="Text Box 16">
          <a:extLst>
            <a:ext uri="{FF2B5EF4-FFF2-40B4-BE49-F238E27FC236}">
              <a16:creationId xmlns:a16="http://schemas.microsoft.com/office/drawing/2014/main" id="{FA8D64E1-5D83-468D-84F6-F0B1DBCB339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15" name="Text Box 17">
          <a:extLst>
            <a:ext uri="{FF2B5EF4-FFF2-40B4-BE49-F238E27FC236}">
              <a16:creationId xmlns:a16="http://schemas.microsoft.com/office/drawing/2014/main" id="{A96B6819-B209-4289-9231-D18D1EDFA27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16" name="Text Box 18">
          <a:extLst>
            <a:ext uri="{FF2B5EF4-FFF2-40B4-BE49-F238E27FC236}">
              <a16:creationId xmlns:a16="http://schemas.microsoft.com/office/drawing/2014/main" id="{23C9C20E-FAA0-42F2-AF1F-460163C83BF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17" name="Text Box 19">
          <a:extLst>
            <a:ext uri="{FF2B5EF4-FFF2-40B4-BE49-F238E27FC236}">
              <a16:creationId xmlns:a16="http://schemas.microsoft.com/office/drawing/2014/main" id="{945E59EE-8195-4D41-9834-53CAEE76A97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18" name="Text Box 20">
          <a:extLst>
            <a:ext uri="{FF2B5EF4-FFF2-40B4-BE49-F238E27FC236}">
              <a16:creationId xmlns:a16="http://schemas.microsoft.com/office/drawing/2014/main" id="{B5DBE0A0-38CD-4A82-8A43-0B18DF61054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19" name="Text Box 21">
          <a:extLst>
            <a:ext uri="{FF2B5EF4-FFF2-40B4-BE49-F238E27FC236}">
              <a16:creationId xmlns:a16="http://schemas.microsoft.com/office/drawing/2014/main" id="{C03FAD2A-2E6B-491D-A74D-342EC6619F8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20" name="Text Box 14">
          <a:extLst>
            <a:ext uri="{FF2B5EF4-FFF2-40B4-BE49-F238E27FC236}">
              <a16:creationId xmlns:a16="http://schemas.microsoft.com/office/drawing/2014/main" id="{C6D7BFDE-B754-439B-AE72-FFFDEF11445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21" name="Text Box 15">
          <a:extLst>
            <a:ext uri="{FF2B5EF4-FFF2-40B4-BE49-F238E27FC236}">
              <a16:creationId xmlns:a16="http://schemas.microsoft.com/office/drawing/2014/main" id="{BA8C223B-B371-4BD3-B121-01D1412246C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22" name="Text Box 16">
          <a:extLst>
            <a:ext uri="{FF2B5EF4-FFF2-40B4-BE49-F238E27FC236}">
              <a16:creationId xmlns:a16="http://schemas.microsoft.com/office/drawing/2014/main" id="{43B6298D-4D6D-43CC-845C-29CC4933FAC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23" name="Text Box 17">
          <a:extLst>
            <a:ext uri="{FF2B5EF4-FFF2-40B4-BE49-F238E27FC236}">
              <a16:creationId xmlns:a16="http://schemas.microsoft.com/office/drawing/2014/main" id="{B72B0192-C47A-4E30-9DBE-CACDBC4F553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24" name="Text Box 18">
          <a:extLst>
            <a:ext uri="{FF2B5EF4-FFF2-40B4-BE49-F238E27FC236}">
              <a16:creationId xmlns:a16="http://schemas.microsoft.com/office/drawing/2014/main" id="{2B1CC29F-A005-4007-9E62-500FB01FCFE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25" name="Text Box 19">
          <a:extLst>
            <a:ext uri="{FF2B5EF4-FFF2-40B4-BE49-F238E27FC236}">
              <a16:creationId xmlns:a16="http://schemas.microsoft.com/office/drawing/2014/main" id="{CF7CC75F-5108-44C2-847A-6943481631F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26" name="Text Box 20">
          <a:extLst>
            <a:ext uri="{FF2B5EF4-FFF2-40B4-BE49-F238E27FC236}">
              <a16:creationId xmlns:a16="http://schemas.microsoft.com/office/drawing/2014/main" id="{4A24640D-47DC-4028-AF33-59DEF49FFB0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27" name="Text Box 21">
          <a:extLst>
            <a:ext uri="{FF2B5EF4-FFF2-40B4-BE49-F238E27FC236}">
              <a16:creationId xmlns:a16="http://schemas.microsoft.com/office/drawing/2014/main" id="{6386B482-21CA-47D9-A386-2A107F2E6C3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28" name="Text Box 22">
          <a:extLst>
            <a:ext uri="{FF2B5EF4-FFF2-40B4-BE49-F238E27FC236}">
              <a16:creationId xmlns:a16="http://schemas.microsoft.com/office/drawing/2014/main" id="{C8799D7A-BF47-4A3C-8C0B-C9D83207CCB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29" name="Text Box 23">
          <a:extLst>
            <a:ext uri="{FF2B5EF4-FFF2-40B4-BE49-F238E27FC236}">
              <a16:creationId xmlns:a16="http://schemas.microsoft.com/office/drawing/2014/main" id="{2CEE2FCB-F8C2-4EE6-B30A-B0670C13494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30" name="Text Box 24">
          <a:extLst>
            <a:ext uri="{FF2B5EF4-FFF2-40B4-BE49-F238E27FC236}">
              <a16:creationId xmlns:a16="http://schemas.microsoft.com/office/drawing/2014/main" id="{DF943F47-C47D-4087-BC25-83B322E9C1E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31" name="Text Box 25">
          <a:extLst>
            <a:ext uri="{FF2B5EF4-FFF2-40B4-BE49-F238E27FC236}">
              <a16:creationId xmlns:a16="http://schemas.microsoft.com/office/drawing/2014/main" id="{508766B5-D598-4255-8C27-8339B5B5AD3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32" name="Text Box 26">
          <a:extLst>
            <a:ext uri="{FF2B5EF4-FFF2-40B4-BE49-F238E27FC236}">
              <a16:creationId xmlns:a16="http://schemas.microsoft.com/office/drawing/2014/main" id="{067AB579-0723-45A5-9A5D-0B235493476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33" name="Text Box 27">
          <a:extLst>
            <a:ext uri="{FF2B5EF4-FFF2-40B4-BE49-F238E27FC236}">
              <a16:creationId xmlns:a16="http://schemas.microsoft.com/office/drawing/2014/main" id="{B94311CB-1B3E-4A6A-9060-B3D1014D6AB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34" name="Text Box 28">
          <a:extLst>
            <a:ext uri="{FF2B5EF4-FFF2-40B4-BE49-F238E27FC236}">
              <a16:creationId xmlns:a16="http://schemas.microsoft.com/office/drawing/2014/main" id="{048D09EA-7CAA-4984-9DF2-B16F1BD34EF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35" name="Text Box 29">
          <a:extLst>
            <a:ext uri="{FF2B5EF4-FFF2-40B4-BE49-F238E27FC236}">
              <a16:creationId xmlns:a16="http://schemas.microsoft.com/office/drawing/2014/main" id="{6112DD85-E828-4935-B3B4-68E2E35D6BC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36" name="Text Box 14">
          <a:extLst>
            <a:ext uri="{FF2B5EF4-FFF2-40B4-BE49-F238E27FC236}">
              <a16:creationId xmlns:a16="http://schemas.microsoft.com/office/drawing/2014/main" id="{323279FE-8BD1-4828-A63F-D840FCF69F5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37" name="Text Box 15">
          <a:extLst>
            <a:ext uri="{FF2B5EF4-FFF2-40B4-BE49-F238E27FC236}">
              <a16:creationId xmlns:a16="http://schemas.microsoft.com/office/drawing/2014/main" id="{096AA7A0-EF6E-4A7F-B680-0E37A5D28F1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38" name="Text Box 16">
          <a:extLst>
            <a:ext uri="{FF2B5EF4-FFF2-40B4-BE49-F238E27FC236}">
              <a16:creationId xmlns:a16="http://schemas.microsoft.com/office/drawing/2014/main" id="{7C260894-08BF-45DE-833C-B4C852BF648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39" name="Text Box 17">
          <a:extLst>
            <a:ext uri="{FF2B5EF4-FFF2-40B4-BE49-F238E27FC236}">
              <a16:creationId xmlns:a16="http://schemas.microsoft.com/office/drawing/2014/main" id="{19B46937-5305-49C2-9C04-963979884BD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40" name="Text Box 18">
          <a:extLst>
            <a:ext uri="{FF2B5EF4-FFF2-40B4-BE49-F238E27FC236}">
              <a16:creationId xmlns:a16="http://schemas.microsoft.com/office/drawing/2014/main" id="{90390F9A-929D-4D79-9DF5-2D008D1105C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41" name="Text Box 19">
          <a:extLst>
            <a:ext uri="{FF2B5EF4-FFF2-40B4-BE49-F238E27FC236}">
              <a16:creationId xmlns:a16="http://schemas.microsoft.com/office/drawing/2014/main" id="{DA63D756-EE03-4A1D-A30A-C0BD1ED0E76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42" name="Text Box 20">
          <a:extLst>
            <a:ext uri="{FF2B5EF4-FFF2-40B4-BE49-F238E27FC236}">
              <a16:creationId xmlns:a16="http://schemas.microsoft.com/office/drawing/2014/main" id="{AB366289-F069-4BD4-A85B-B35BA3C3E07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43" name="Text Box 21">
          <a:extLst>
            <a:ext uri="{FF2B5EF4-FFF2-40B4-BE49-F238E27FC236}">
              <a16:creationId xmlns:a16="http://schemas.microsoft.com/office/drawing/2014/main" id="{BCB1E3E9-950B-4152-9975-CA0BFA9CC05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44" name="Text Box 14">
          <a:extLst>
            <a:ext uri="{FF2B5EF4-FFF2-40B4-BE49-F238E27FC236}">
              <a16:creationId xmlns:a16="http://schemas.microsoft.com/office/drawing/2014/main" id="{124D77E8-0C9F-4E00-8E70-F891C0B1F0D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45" name="Text Box 15">
          <a:extLst>
            <a:ext uri="{FF2B5EF4-FFF2-40B4-BE49-F238E27FC236}">
              <a16:creationId xmlns:a16="http://schemas.microsoft.com/office/drawing/2014/main" id="{BA5226EB-328B-4236-9666-4100739DA00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46" name="Text Box 16">
          <a:extLst>
            <a:ext uri="{FF2B5EF4-FFF2-40B4-BE49-F238E27FC236}">
              <a16:creationId xmlns:a16="http://schemas.microsoft.com/office/drawing/2014/main" id="{F6823C4A-AF45-442F-8536-F30EE13B6E3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47" name="Text Box 17">
          <a:extLst>
            <a:ext uri="{FF2B5EF4-FFF2-40B4-BE49-F238E27FC236}">
              <a16:creationId xmlns:a16="http://schemas.microsoft.com/office/drawing/2014/main" id="{D8C11A38-42F5-4BF1-AEE6-648722E50AF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48" name="Text Box 18">
          <a:extLst>
            <a:ext uri="{FF2B5EF4-FFF2-40B4-BE49-F238E27FC236}">
              <a16:creationId xmlns:a16="http://schemas.microsoft.com/office/drawing/2014/main" id="{279791D4-5FA2-423D-B099-9E48A733956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49" name="Text Box 19">
          <a:extLst>
            <a:ext uri="{FF2B5EF4-FFF2-40B4-BE49-F238E27FC236}">
              <a16:creationId xmlns:a16="http://schemas.microsoft.com/office/drawing/2014/main" id="{45277713-DD45-4C2A-AB10-342C6DF0265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50" name="Text Box 20">
          <a:extLst>
            <a:ext uri="{FF2B5EF4-FFF2-40B4-BE49-F238E27FC236}">
              <a16:creationId xmlns:a16="http://schemas.microsoft.com/office/drawing/2014/main" id="{15B4E6AF-F15B-482C-9FBE-369D393ACA0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51" name="Text Box 21">
          <a:extLst>
            <a:ext uri="{FF2B5EF4-FFF2-40B4-BE49-F238E27FC236}">
              <a16:creationId xmlns:a16="http://schemas.microsoft.com/office/drawing/2014/main" id="{7A5C167F-C9F4-4CCE-8546-3AC059EACBC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52" name="Text Box 22">
          <a:extLst>
            <a:ext uri="{FF2B5EF4-FFF2-40B4-BE49-F238E27FC236}">
              <a16:creationId xmlns:a16="http://schemas.microsoft.com/office/drawing/2014/main" id="{789763D7-9DA6-406F-A35F-702292DA49E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53" name="Text Box 23">
          <a:extLst>
            <a:ext uri="{FF2B5EF4-FFF2-40B4-BE49-F238E27FC236}">
              <a16:creationId xmlns:a16="http://schemas.microsoft.com/office/drawing/2014/main" id="{1BD961BA-5458-4E7A-8FB1-4D194C4E9FC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54" name="Text Box 24">
          <a:extLst>
            <a:ext uri="{FF2B5EF4-FFF2-40B4-BE49-F238E27FC236}">
              <a16:creationId xmlns:a16="http://schemas.microsoft.com/office/drawing/2014/main" id="{FC5E2EF8-8F8A-4CD6-AF08-2BBA01098FB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55" name="Text Box 25">
          <a:extLst>
            <a:ext uri="{FF2B5EF4-FFF2-40B4-BE49-F238E27FC236}">
              <a16:creationId xmlns:a16="http://schemas.microsoft.com/office/drawing/2014/main" id="{C734A3FF-22B2-44F6-A4B6-E9D26A9B073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56" name="Text Box 26">
          <a:extLst>
            <a:ext uri="{FF2B5EF4-FFF2-40B4-BE49-F238E27FC236}">
              <a16:creationId xmlns:a16="http://schemas.microsoft.com/office/drawing/2014/main" id="{B55EE3A3-4A27-41C9-B4E1-F51FF5E2877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57" name="Text Box 27">
          <a:extLst>
            <a:ext uri="{FF2B5EF4-FFF2-40B4-BE49-F238E27FC236}">
              <a16:creationId xmlns:a16="http://schemas.microsoft.com/office/drawing/2014/main" id="{A8A7808A-4811-46F6-BFFF-9D4886ADAA5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58" name="Text Box 28">
          <a:extLst>
            <a:ext uri="{FF2B5EF4-FFF2-40B4-BE49-F238E27FC236}">
              <a16:creationId xmlns:a16="http://schemas.microsoft.com/office/drawing/2014/main" id="{7EE0F8E2-9A90-480A-B4DA-52D114CC989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59" name="Text Box 29">
          <a:extLst>
            <a:ext uri="{FF2B5EF4-FFF2-40B4-BE49-F238E27FC236}">
              <a16:creationId xmlns:a16="http://schemas.microsoft.com/office/drawing/2014/main" id="{B02EF343-6E5A-49AA-99BD-3D0128AA32E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60" name="Text Box 14">
          <a:extLst>
            <a:ext uri="{FF2B5EF4-FFF2-40B4-BE49-F238E27FC236}">
              <a16:creationId xmlns:a16="http://schemas.microsoft.com/office/drawing/2014/main" id="{23CD782D-2451-4DBD-8DB7-0CB3E046B96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61" name="Text Box 15">
          <a:extLst>
            <a:ext uri="{FF2B5EF4-FFF2-40B4-BE49-F238E27FC236}">
              <a16:creationId xmlns:a16="http://schemas.microsoft.com/office/drawing/2014/main" id="{F63CE781-DC31-43B1-B648-1627F77FD45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62" name="Text Box 16">
          <a:extLst>
            <a:ext uri="{FF2B5EF4-FFF2-40B4-BE49-F238E27FC236}">
              <a16:creationId xmlns:a16="http://schemas.microsoft.com/office/drawing/2014/main" id="{ACEE9EAC-FF21-44BD-97FE-D87065A76D1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63" name="Text Box 17">
          <a:extLst>
            <a:ext uri="{FF2B5EF4-FFF2-40B4-BE49-F238E27FC236}">
              <a16:creationId xmlns:a16="http://schemas.microsoft.com/office/drawing/2014/main" id="{BB2E7B29-F3E6-40C0-8FB8-67C3F58AB22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64" name="Text Box 18">
          <a:extLst>
            <a:ext uri="{FF2B5EF4-FFF2-40B4-BE49-F238E27FC236}">
              <a16:creationId xmlns:a16="http://schemas.microsoft.com/office/drawing/2014/main" id="{E3E03350-C5A3-4E11-8C1B-B6B62ECFF91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65" name="Text Box 19">
          <a:extLst>
            <a:ext uri="{FF2B5EF4-FFF2-40B4-BE49-F238E27FC236}">
              <a16:creationId xmlns:a16="http://schemas.microsoft.com/office/drawing/2014/main" id="{4F447943-04C7-4070-93CC-F1A95785FBF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66" name="Text Box 20">
          <a:extLst>
            <a:ext uri="{FF2B5EF4-FFF2-40B4-BE49-F238E27FC236}">
              <a16:creationId xmlns:a16="http://schemas.microsoft.com/office/drawing/2014/main" id="{E09E5567-658C-46FC-9A16-63D89C32D02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67" name="Text Box 21">
          <a:extLst>
            <a:ext uri="{FF2B5EF4-FFF2-40B4-BE49-F238E27FC236}">
              <a16:creationId xmlns:a16="http://schemas.microsoft.com/office/drawing/2014/main" id="{4E3BB9D7-ED6C-4967-9336-942F2F7B9C1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68" name="Text Box 14">
          <a:extLst>
            <a:ext uri="{FF2B5EF4-FFF2-40B4-BE49-F238E27FC236}">
              <a16:creationId xmlns:a16="http://schemas.microsoft.com/office/drawing/2014/main" id="{739FE571-EBE5-4FDD-A454-CC2A02BEA09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69" name="Text Box 15">
          <a:extLst>
            <a:ext uri="{FF2B5EF4-FFF2-40B4-BE49-F238E27FC236}">
              <a16:creationId xmlns:a16="http://schemas.microsoft.com/office/drawing/2014/main" id="{AB7F4151-03AD-4CE8-8AFE-6B7C8C13566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70" name="Text Box 16">
          <a:extLst>
            <a:ext uri="{FF2B5EF4-FFF2-40B4-BE49-F238E27FC236}">
              <a16:creationId xmlns:a16="http://schemas.microsoft.com/office/drawing/2014/main" id="{C10A47BF-560B-498A-B5EC-AF8C41A5ADD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71" name="Text Box 17">
          <a:extLst>
            <a:ext uri="{FF2B5EF4-FFF2-40B4-BE49-F238E27FC236}">
              <a16:creationId xmlns:a16="http://schemas.microsoft.com/office/drawing/2014/main" id="{5F6FE899-D569-403E-98E4-51AF35BD373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72" name="Text Box 18">
          <a:extLst>
            <a:ext uri="{FF2B5EF4-FFF2-40B4-BE49-F238E27FC236}">
              <a16:creationId xmlns:a16="http://schemas.microsoft.com/office/drawing/2014/main" id="{8BCD05FB-95B1-4C50-9786-F21B70A0BE3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73" name="Text Box 19">
          <a:extLst>
            <a:ext uri="{FF2B5EF4-FFF2-40B4-BE49-F238E27FC236}">
              <a16:creationId xmlns:a16="http://schemas.microsoft.com/office/drawing/2014/main" id="{2C0EB1CB-4038-45F9-86F7-F86D7F353FA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74" name="Text Box 20">
          <a:extLst>
            <a:ext uri="{FF2B5EF4-FFF2-40B4-BE49-F238E27FC236}">
              <a16:creationId xmlns:a16="http://schemas.microsoft.com/office/drawing/2014/main" id="{80D81672-7F43-4AEB-9734-20C1EA522B3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75" name="Text Box 21">
          <a:extLst>
            <a:ext uri="{FF2B5EF4-FFF2-40B4-BE49-F238E27FC236}">
              <a16:creationId xmlns:a16="http://schemas.microsoft.com/office/drawing/2014/main" id="{FE90A820-FFC9-485B-AC59-E3F16D682A4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76" name="Text Box 22">
          <a:extLst>
            <a:ext uri="{FF2B5EF4-FFF2-40B4-BE49-F238E27FC236}">
              <a16:creationId xmlns:a16="http://schemas.microsoft.com/office/drawing/2014/main" id="{6E943A25-0E46-4058-A76F-C7B4FCBBBF3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77" name="Text Box 23">
          <a:extLst>
            <a:ext uri="{FF2B5EF4-FFF2-40B4-BE49-F238E27FC236}">
              <a16:creationId xmlns:a16="http://schemas.microsoft.com/office/drawing/2014/main" id="{569EF08E-48DB-4228-8261-1ECCE9559A4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78" name="Text Box 24">
          <a:extLst>
            <a:ext uri="{FF2B5EF4-FFF2-40B4-BE49-F238E27FC236}">
              <a16:creationId xmlns:a16="http://schemas.microsoft.com/office/drawing/2014/main" id="{566B96B0-B08A-45B1-A89C-E653DDA86E2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79" name="Text Box 25">
          <a:extLst>
            <a:ext uri="{FF2B5EF4-FFF2-40B4-BE49-F238E27FC236}">
              <a16:creationId xmlns:a16="http://schemas.microsoft.com/office/drawing/2014/main" id="{73AC1FE7-F4C7-48FB-B43B-4DE46C64CAE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80" name="Text Box 26">
          <a:extLst>
            <a:ext uri="{FF2B5EF4-FFF2-40B4-BE49-F238E27FC236}">
              <a16:creationId xmlns:a16="http://schemas.microsoft.com/office/drawing/2014/main" id="{CB90A4A2-B8D3-4F49-BA2A-374E3F651BE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81" name="Text Box 27">
          <a:extLst>
            <a:ext uri="{FF2B5EF4-FFF2-40B4-BE49-F238E27FC236}">
              <a16:creationId xmlns:a16="http://schemas.microsoft.com/office/drawing/2014/main" id="{9AD6EAD8-2F12-4F8A-BD0D-73D7748DF70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82" name="Text Box 28">
          <a:extLst>
            <a:ext uri="{FF2B5EF4-FFF2-40B4-BE49-F238E27FC236}">
              <a16:creationId xmlns:a16="http://schemas.microsoft.com/office/drawing/2014/main" id="{9E4054D0-D165-4E04-82FF-3D4F5A6F773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83" name="Text Box 29">
          <a:extLst>
            <a:ext uri="{FF2B5EF4-FFF2-40B4-BE49-F238E27FC236}">
              <a16:creationId xmlns:a16="http://schemas.microsoft.com/office/drawing/2014/main" id="{27D965FF-85CE-4C94-B2CC-21969168B11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84" name="Text Box 14">
          <a:extLst>
            <a:ext uri="{FF2B5EF4-FFF2-40B4-BE49-F238E27FC236}">
              <a16:creationId xmlns:a16="http://schemas.microsoft.com/office/drawing/2014/main" id="{0DDECC52-9A26-4A4D-8B59-0DE725C01EA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85" name="Text Box 15">
          <a:extLst>
            <a:ext uri="{FF2B5EF4-FFF2-40B4-BE49-F238E27FC236}">
              <a16:creationId xmlns:a16="http://schemas.microsoft.com/office/drawing/2014/main" id="{B726AD74-B5C3-4C2E-A236-FBAB7E11113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86" name="Text Box 16">
          <a:extLst>
            <a:ext uri="{FF2B5EF4-FFF2-40B4-BE49-F238E27FC236}">
              <a16:creationId xmlns:a16="http://schemas.microsoft.com/office/drawing/2014/main" id="{105F136F-21C3-4C4E-9ECF-AAE360353D4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87" name="Text Box 17">
          <a:extLst>
            <a:ext uri="{FF2B5EF4-FFF2-40B4-BE49-F238E27FC236}">
              <a16:creationId xmlns:a16="http://schemas.microsoft.com/office/drawing/2014/main" id="{25AFB1D2-E8EC-4841-9103-736BEA44092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88" name="Text Box 18">
          <a:extLst>
            <a:ext uri="{FF2B5EF4-FFF2-40B4-BE49-F238E27FC236}">
              <a16:creationId xmlns:a16="http://schemas.microsoft.com/office/drawing/2014/main" id="{B535B083-D6CE-4530-996B-886622A23E8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89" name="Text Box 19">
          <a:extLst>
            <a:ext uri="{FF2B5EF4-FFF2-40B4-BE49-F238E27FC236}">
              <a16:creationId xmlns:a16="http://schemas.microsoft.com/office/drawing/2014/main" id="{38EB914A-29B9-426D-B43D-B9F64E270FB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90" name="Text Box 20">
          <a:extLst>
            <a:ext uri="{FF2B5EF4-FFF2-40B4-BE49-F238E27FC236}">
              <a16:creationId xmlns:a16="http://schemas.microsoft.com/office/drawing/2014/main" id="{1CB95E7F-A0F3-420B-A1FF-DABAD75B745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91" name="Text Box 21">
          <a:extLst>
            <a:ext uri="{FF2B5EF4-FFF2-40B4-BE49-F238E27FC236}">
              <a16:creationId xmlns:a16="http://schemas.microsoft.com/office/drawing/2014/main" id="{D3B6E0E2-9016-427A-8E54-6ABE1E6F56D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92" name="Text Box 14">
          <a:extLst>
            <a:ext uri="{FF2B5EF4-FFF2-40B4-BE49-F238E27FC236}">
              <a16:creationId xmlns:a16="http://schemas.microsoft.com/office/drawing/2014/main" id="{393B122F-27CF-4392-BF1B-3819A30EA09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93" name="Text Box 15">
          <a:extLst>
            <a:ext uri="{FF2B5EF4-FFF2-40B4-BE49-F238E27FC236}">
              <a16:creationId xmlns:a16="http://schemas.microsoft.com/office/drawing/2014/main" id="{C4AD8110-3007-42D5-9074-3800A96A607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94" name="Text Box 16">
          <a:extLst>
            <a:ext uri="{FF2B5EF4-FFF2-40B4-BE49-F238E27FC236}">
              <a16:creationId xmlns:a16="http://schemas.microsoft.com/office/drawing/2014/main" id="{84AA523E-4BB2-423C-A8CD-369E81D23CD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95" name="Text Box 17">
          <a:extLst>
            <a:ext uri="{FF2B5EF4-FFF2-40B4-BE49-F238E27FC236}">
              <a16:creationId xmlns:a16="http://schemas.microsoft.com/office/drawing/2014/main" id="{7F4EF869-5C7E-45F9-9DC0-57D0C830B40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96" name="Text Box 18">
          <a:extLst>
            <a:ext uri="{FF2B5EF4-FFF2-40B4-BE49-F238E27FC236}">
              <a16:creationId xmlns:a16="http://schemas.microsoft.com/office/drawing/2014/main" id="{22A0115A-9C6E-4BA6-BE25-591A170E847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97" name="Text Box 19">
          <a:extLst>
            <a:ext uri="{FF2B5EF4-FFF2-40B4-BE49-F238E27FC236}">
              <a16:creationId xmlns:a16="http://schemas.microsoft.com/office/drawing/2014/main" id="{EB3AD428-6E46-4DE9-B453-B8C91F2134E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98" name="Text Box 20">
          <a:extLst>
            <a:ext uri="{FF2B5EF4-FFF2-40B4-BE49-F238E27FC236}">
              <a16:creationId xmlns:a16="http://schemas.microsoft.com/office/drawing/2014/main" id="{7C78D531-A118-4322-8AB2-4F3350683E3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599" name="Text Box 21">
          <a:extLst>
            <a:ext uri="{FF2B5EF4-FFF2-40B4-BE49-F238E27FC236}">
              <a16:creationId xmlns:a16="http://schemas.microsoft.com/office/drawing/2014/main" id="{B399EE05-1447-4343-A33F-AE14934F159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00" name="Text Box 22">
          <a:extLst>
            <a:ext uri="{FF2B5EF4-FFF2-40B4-BE49-F238E27FC236}">
              <a16:creationId xmlns:a16="http://schemas.microsoft.com/office/drawing/2014/main" id="{3B9689C2-D709-48C3-ADC8-F03DB8DFC7B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01" name="Text Box 23">
          <a:extLst>
            <a:ext uri="{FF2B5EF4-FFF2-40B4-BE49-F238E27FC236}">
              <a16:creationId xmlns:a16="http://schemas.microsoft.com/office/drawing/2014/main" id="{8F1A3E8B-370E-4552-8CB2-701EE8DDD2A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02" name="Text Box 24">
          <a:extLst>
            <a:ext uri="{FF2B5EF4-FFF2-40B4-BE49-F238E27FC236}">
              <a16:creationId xmlns:a16="http://schemas.microsoft.com/office/drawing/2014/main" id="{22E8005D-0614-4C4B-AB2D-B3289AFC96A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03" name="Text Box 25">
          <a:extLst>
            <a:ext uri="{FF2B5EF4-FFF2-40B4-BE49-F238E27FC236}">
              <a16:creationId xmlns:a16="http://schemas.microsoft.com/office/drawing/2014/main" id="{EF0316FB-F81C-4A09-8E73-15771BCABBC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04" name="Text Box 26">
          <a:extLst>
            <a:ext uri="{FF2B5EF4-FFF2-40B4-BE49-F238E27FC236}">
              <a16:creationId xmlns:a16="http://schemas.microsoft.com/office/drawing/2014/main" id="{36EACFF6-A88F-46B5-AFF2-8849EBD4526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05" name="Text Box 27">
          <a:extLst>
            <a:ext uri="{FF2B5EF4-FFF2-40B4-BE49-F238E27FC236}">
              <a16:creationId xmlns:a16="http://schemas.microsoft.com/office/drawing/2014/main" id="{84946CBB-89C5-4FED-8047-40586F1F934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06" name="Text Box 28">
          <a:extLst>
            <a:ext uri="{FF2B5EF4-FFF2-40B4-BE49-F238E27FC236}">
              <a16:creationId xmlns:a16="http://schemas.microsoft.com/office/drawing/2014/main" id="{A27E8C19-10B2-40A6-AA93-16F46374B94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07" name="Text Box 29">
          <a:extLst>
            <a:ext uri="{FF2B5EF4-FFF2-40B4-BE49-F238E27FC236}">
              <a16:creationId xmlns:a16="http://schemas.microsoft.com/office/drawing/2014/main" id="{0E42A156-B92D-4849-BE20-7CE545E1B95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08" name="Text Box 14">
          <a:extLst>
            <a:ext uri="{FF2B5EF4-FFF2-40B4-BE49-F238E27FC236}">
              <a16:creationId xmlns:a16="http://schemas.microsoft.com/office/drawing/2014/main" id="{B69C2CEE-71B1-4302-9E56-E0704A39BFE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09" name="Text Box 15">
          <a:extLst>
            <a:ext uri="{FF2B5EF4-FFF2-40B4-BE49-F238E27FC236}">
              <a16:creationId xmlns:a16="http://schemas.microsoft.com/office/drawing/2014/main" id="{EE71FA76-B1EE-4A05-B98D-A24C13C7303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10" name="Text Box 16">
          <a:extLst>
            <a:ext uri="{FF2B5EF4-FFF2-40B4-BE49-F238E27FC236}">
              <a16:creationId xmlns:a16="http://schemas.microsoft.com/office/drawing/2014/main" id="{3E56A475-425E-4309-AB6C-0705F2BBF40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11" name="Text Box 17">
          <a:extLst>
            <a:ext uri="{FF2B5EF4-FFF2-40B4-BE49-F238E27FC236}">
              <a16:creationId xmlns:a16="http://schemas.microsoft.com/office/drawing/2014/main" id="{9E50B1DC-01C6-4538-8E98-3DD83750024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12" name="Text Box 18">
          <a:extLst>
            <a:ext uri="{FF2B5EF4-FFF2-40B4-BE49-F238E27FC236}">
              <a16:creationId xmlns:a16="http://schemas.microsoft.com/office/drawing/2014/main" id="{E698E372-5A0D-43BB-A30E-14E69F13F95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13" name="Text Box 19">
          <a:extLst>
            <a:ext uri="{FF2B5EF4-FFF2-40B4-BE49-F238E27FC236}">
              <a16:creationId xmlns:a16="http://schemas.microsoft.com/office/drawing/2014/main" id="{54E062EB-5B1E-4EAE-965E-1D56A06A2AE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14" name="Text Box 20">
          <a:extLst>
            <a:ext uri="{FF2B5EF4-FFF2-40B4-BE49-F238E27FC236}">
              <a16:creationId xmlns:a16="http://schemas.microsoft.com/office/drawing/2014/main" id="{3E3D1269-CD28-41AE-9882-2239A61C58D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15" name="Text Box 21">
          <a:extLst>
            <a:ext uri="{FF2B5EF4-FFF2-40B4-BE49-F238E27FC236}">
              <a16:creationId xmlns:a16="http://schemas.microsoft.com/office/drawing/2014/main" id="{6A058489-D358-48AC-A810-3052DD80A0C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16" name="Text Box 14">
          <a:extLst>
            <a:ext uri="{FF2B5EF4-FFF2-40B4-BE49-F238E27FC236}">
              <a16:creationId xmlns:a16="http://schemas.microsoft.com/office/drawing/2014/main" id="{E36BAF89-AA37-4C25-A960-81A64FC618B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17" name="Text Box 15">
          <a:extLst>
            <a:ext uri="{FF2B5EF4-FFF2-40B4-BE49-F238E27FC236}">
              <a16:creationId xmlns:a16="http://schemas.microsoft.com/office/drawing/2014/main" id="{1FA9EC44-A513-4535-BAA3-BF1769A9B50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18" name="Text Box 16">
          <a:extLst>
            <a:ext uri="{FF2B5EF4-FFF2-40B4-BE49-F238E27FC236}">
              <a16:creationId xmlns:a16="http://schemas.microsoft.com/office/drawing/2014/main" id="{0437CA8E-6505-41DE-874A-B5A688097C1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19" name="Text Box 17">
          <a:extLst>
            <a:ext uri="{FF2B5EF4-FFF2-40B4-BE49-F238E27FC236}">
              <a16:creationId xmlns:a16="http://schemas.microsoft.com/office/drawing/2014/main" id="{FF205BE8-8F01-4F44-9FCB-9FC169AD35B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20" name="Text Box 18">
          <a:extLst>
            <a:ext uri="{FF2B5EF4-FFF2-40B4-BE49-F238E27FC236}">
              <a16:creationId xmlns:a16="http://schemas.microsoft.com/office/drawing/2014/main" id="{510B72DA-1321-4639-92CA-FA1D2FF3D6D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21" name="Text Box 19">
          <a:extLst>
            <a:ext uri="{FF2B5EF4-FFF2-40B4-BE49-F238E27FC236}">
              <a16:creationId xmlns:a16="http://schemas.microsoft.com/office/drawing/2014/main" id="{3984DF40-8CFB-4937-B6CD-A9D1A2ADD7B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22" name="Text Box 20">
          <a:extLst>
            <a:ext uri="{FF2B5EF4-FFF2-40B4-BE49-F238E27FC236}">
              <a16:creationId xmlns:a16="http://schemas.microsoft.com/office/drawing/2014/main" id="{473E27FD-280C-44FB-A3CE-1162A04407F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23" name="Text Box 21">
          <a:extLst>
            <a:ext uri="{FF2B5EF4-FFF2-40B4-BE49-F238E27FC236}">
              <a16:creationId xmlns:a16="http://schemas.microsoft.com/office/drawing/2014/main" id="{FD5E15FB-FD58-4967-96F1-A49DD90F8DA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24" name="Text Box 22">
          <a:extLst>
            <a:ext uri="{FF2B5EF4-FFF2-40B4-BE49-F238E27FC236}">
              <a16:creationId xmlns:a16="http://schemas.microsoft.com/office/drawing/2014/main" id="{A6B94946-C6BB-4F47-99B1-1697FE93374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25" name="Text Box 23">
          <a:extLst>
            <a:ext uri="{FF2B5EF4-FFF2-40B4-BE49-F238E27FC236}">
              <a16:creationId xmlns:a16="http://schemas.microsoft.com/office/drawing/2014/main" id="{34D7DBEF-49FF-420A-851C-2903B51620C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26" name="Text Box 24">
          <a:extLst>
            <a:ext uri="{FF2B5EF4-FFF2-40B4-BE49-F238E27FC236}">
              <a16:creationId xmlns:a16="http://schemas.microsoft.com/office/drawing/2014/main" id="{9DA5CA80-023D-45A9-9430-BA8A6A710CF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27" name="Text Box 25">
          <a:extLst>
            <a:ext uri="{FF2B5EF4-FFF2-40B4-BE49-F238E27FC236}">
              <a16:creationId xmlns:a16="http://schemas.microsoft.com/office/drawing/2014/main" id="{D68D781D-D484-4B78-9F68-32A3E47BEC1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28" name="Text Box 26">
          <a:extLst>
            <a:ext uri="{FF2B5EF4-FFF2-40B4-BE49-F238E27FC236}">
              <a16:creationId xmlns:a16="http://schemas.microsoft.com/office/drawing/2014/main" id="{32B2E684-B718-42DA-9604-5B440316B58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29" name="Text Box 27">
          <a:extLst>
            <a:ext uri="{FF2B5EF4-FFF2-40B4-BE49-F238E27FC236}">
              <a16:creationId xmlns:a16="http://schemas.microsoft.com/office/drawing/2014/main" id="{A7596F51-8B12-4E89-B1A5-C5AE5FA2292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30" name="Text Box 28">
          <a:extLst>
            <a:ext uri="{FF2B5EF4-FFF2-40B4-BE49-F238E27FC236}">
              <a16:creationId xmlns:a16="http://schemas.microsoft.com/office/drawing/2014/main" id="{7469DC75-D60D-4A4D-A275-48781805DE3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31" name="Text Box 29">
          <a:extLst>
            <a:ext uri="{FF2B5EF4-FFF2-40B4-BE49-F238E27FC236}">
              <a16:creationId xmlns:a16="http://schemas.microsoft.com/office/drawing/2014/main" id="{980BDFF5-E802-43BD-A18E-79EECE946F2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32" name="Text Box 14">
          <a:extLst>
            <a:ext uri="{FF2B5EF4-FFF2-40B4-BE49-F238E27FC236}">
              <a16:creationId xmlns:a16="http://schemas.microsoft.com/office/drawing/2014/main" id="{45D0C33E-AE7D-4976-8CE1-455631E2DBA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33" name="Text Box 15">
          <a:extLst>
            <a:ext uri="{FF2B5EF4-FFF2-40B4-BE49-F238E27FC236}">
              <a16:creationId xmlns:a16="http://schemas.microsoft.com/office/drawing/2014/main" id="{1E09C7B8-54F9-4945-947F-CBF1CC47157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34" name="Text Box 16">
          <a:extLst>
            <a:ext uri="{FF2B5EF4-FFF2-40B4-BE49-F238E27FC236}">
              <a16:creationId xmlns:a16="http://schemas.microsoft.com/office/drawing/2014/main" id="{73928030-42FE-4B0F-848A-45D48E2F0AA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35" name="Text Box 17">
          <a:extLst>
            <a:ext uri="{FF2B5EF4-FFF2-40B4-BE49-F238E27FC236}">
              <a16:creationId xmlns:a16="http://schemas.microsoft.com/office/drawing/2014/main" id="{482145A3-B0A7-482C-927A-8E982F3C5C3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36" name="Text Box 18">
          <a:extLst>
            <a:ext uri="{FF2B5EF4-FFF2-40B4-BE49-F238E27FC236}">
              <a16:creationId xmlns:a16="http://schemas.microsoft.com/office/drawing/2014/main" id="{2A7ABA7A-A591-46DE-8D8E-2AAF40BF033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37" name="Text Box 19">
          <a:extLst>
            <a:ext uri="{FF2B5EF4-FFF2-40B4-BE49-F238E27FC236}">
              <a16:creationId xmlns:a16="http://schemas.microsoft.com/office/drawing/2014/main" id="{4D62CDDE-0911-4375-9E46-CAF6BA25A6B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38" name="Text Box 20">
          <a:extLst>
            <a:ext uri="{FF2B5EF4-FFF2-40B4-BE49-F238E27FC236}">
              <a16:creationId xmlns:a16="http://schemas.microsoft.com/office/drawing/2014/main" id="{04BC214A-D688-452A-8787-0036F323BC9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39" name="Text Box 21">
          <a:extLst>
            <a:ext uri="{FF2B5EF4-FFF2-40B4-BE49-F238E27FC236}">
              <a16:creationId xmlns:a16="http://schemas.microsoft.com/office/drawing/2014/main" id="{6BECD0AC-6037-4A00-A125-D6C9EDB893F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40" name="Text Box 14">
          <a:extLst>
            <a:ext uri="{FF2B5EF4-FFF2-40B4-BE49-F238E27FC236}">
              <a16:creationId xmlns:a16="http://schemas.microsoft.com/office/drawing/2014/main" id="{223A4C89-5D0E-4369-B4E9-FE2DC652BD8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41" name="Text Box 15">
          <a:extLst>
            <a:ext uri="{FF2B5EF4-FFF2-40B4-BE49-F238E27FC236}">
              <a16:creationId xmlns:a16="http://schemas.microsoft.com/office/drawing/2014/main" id="{841F1946-8D18-472B-AC34-02ED4A04450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42" name="Text Box 16">
          <a:extLst>
            <a:ext uri="{FF2B5EF4-FFF2-40B4-BE49-F238E27FC236}">
              <a16:creationId xmlns:a16="http://schemas.microsoft.com/office/drawing/2014/main" id="{F0E06A2A-364A-48B0-B81C-7140DB01D76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43" name="Text Box 17">
          <a:extLst>
            <a:ext uri="{FF2B5EF4-FFF2-40B4-BE49-F238E27FC236}">
              <a16:creationId xmlns:a16="http://schemas.microsoft.com/office/drawing/2014/main" id="{F8C42FC7-649A-476C-994F-49A8718FE9A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44" name="Text Box 18">
          <a:extLst>
            <a:ext uri="{FF2B5EF4-FFF2-40B4-BE49-F238E27FC236}">
              <a16:creationId xmlns:a16="http://schemas.microsoft.com/office/drawing/2014/main" id="{68B0597A-CD7B-454F-A1D5-5683E538260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45" name="Text Box 19">
          <a:extLst>
            <a:ext uri="{FF2B5EF4-FFF2-40B4-BE49-F238E27FC236}">
              <a16:creationId xmlns:a16="http://schemas.microsoft.com/office/drawing/2014/main" id="{C7C630EC-5DD5-4CD9-A64D-1F6FD6900A1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46" name="Text Box 20">
          <a:extLst>
            <a:ext uri="{FF2B5EF4-FFF2-40B4-BE49-F238E27FC236}">
              <a16:creationId xmlns:a16="http://schemas.microsoft.com/office/drawing/2014/main" id="{860FE791-1933-4E79-804B-C517DFEBA6A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47" name="Text Box 21">
          <a:extLst>
            <a:ext uri="{FF2B5EF4-FFF2-40B4-BE49-F238E27FC236}">
              <a16:creationId xmlns:a16="http://schemas.microsoft.com/office/drawing/2014/main" id="{54DC68A5-5D52-484E-97FE-64488BC059B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48" name="Text Box 22">
          <a:extLst>
            <a:ext uri="{FF2B5EF4-FFF2-40B4-BE49-F238E27FC236}">
              <a16:creationId xmlns:a16="http://schemas.microsoft.com/office/drawing/2014/main" id="{C9A779F9-C8D6-45E9-9EFA-6AB12F9BBEC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49" name="Text Box 23">
          <a:extLst>
            <a:ext uri="{FF2B5EF4-FFF2-40B4-BE49-F238E27FC236}">
              <a16:creationId xmlns:a16="http://schemas.microsoft.com/office/drawing/2014/main" id="{7E986F99-15EB-43CF-92EB-FBD0C543473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50" name="Text Box 24">
          <a:extLst>
            <a:ext uri="{FF2B5EF4-FFF2-40B4-BE49-F238E27FC236}">
              <a16:creationId xmlns:a16="http://schemas.microsoft.com/office/drawing/2014/main" id="{3243EB5B-CCD5-432E-82EC-CAB5B747770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51" name="Text Box 25">
          <a:extLst>
            <a:ext uri="{FF2B5EF4-FFF2-40B4-BE49-F238E27FC236}">
              <a16:creationId xmlns:a16="http://schemas.microsoft.com/office/drawing/2014/main" id="{81C2FA60-6880-4B46-8040-2859AA56373D}"/>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52" name="Text Box 26">
          <a:extLst>
            <a:ext uri="{FF2B5EF4-FFF2-40B4-BE49-F238E27FC236}">
              <a16:creationId xmlns:a16="http://schemas.microsoft.com/office/drawing/2014/main" id="{93512544-41DE-48B0-BABE-3606D85E634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53" name="Text Box 27">
          <a:extLst>
            <a:ext uri="{FF2B5EF4-FFF2-40B4-BE49-F238E27FC236}">
              <a16:creationId xmlns:a16="http://schemas.microsoft.com/office/drawing/2014/main" id="{629848AE-C5C5-46AF-B693-93908B7EF38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54" name="Text Box 28">
          <a:extLst>
            <a:ext uri="{FF2B5EF4-FFF2-40B4-BE49-F238E27FC236}">
              <a16:creationId xmlns:a16="http://schemas.microsoft.com/office/drawing/2014/main" id="{18240D7A-D77C-42E1-8FEE-86C21CBB41F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55" name="Text Box 29">
          <a:extLst>
            <a:ext uri="{FF2B5EF4-FFF2-40B4-BE49-F238E27FC236}">
              <a16:creationId xmlns:a16="http://schemas.microsoft.com/office/drawing/2014/main" id="{5BEFBDEF-A28C-4C84-94BA-6D3310057DF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56" name="Text Box 14">
          <a:extLst>
            <a:ext uri="{FF2B5EF4-FFF2-40B4-BE49-F238E27FC236}">
              <a16:creationId xmlns:a16="http://schemas.microsoft.com/office/drawing/2014/main" id="{730C8A13-4E54-44D4-A111-880A8B0A0D2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57" name="Text Box 15">
          <a:extLst>
            <a:ext uri="{FF2B5EF4-FFF2-40B4-BE49-F238E27FC236}">
              <a16:creationId xmlns:a16="http://schemas.microsoft.com/office/drawing/2014/main" id="{9EBE90B1-D650-4D22-B874-E9B2452C95D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58" name="Text Box 16">
          <a:extLst>
            <a:ext uri="{FF2B5EF4-FFF2-40B4-BE49-F238E27FC236}">
              <a16:creationId xmlns:a16="http://schemas.microsoft.com/office/drawing/2014/main" id="{8C7A2619-EFC6-45FB-8DDF-7752A1D5CB7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59" name="Text Box 17">
          <a:extLst>
            <a:ext uri="{FF2B5EF4-FFF2-40B4-BE49-F238E27FC236}">
              <a16:creationId xmlns:a16="http://schemas.microsoft.com/office/drawing/2014/main" id="{87C5416E-9548-484B-B808-21DFCD06C31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60" name="Text Box 18">
          <a:extLst>
            <a:ext uri="{FF2B5EF4-FFF2-40B4-BE49-F238E27FC236}">
              <a16:creationId xmlns:a16="http://schemas.microsoft.com/office/drawing/2014/main" id="{92A2E189-779A-40DF-B587-6623C85FBD9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61" name="Text Box 19">
          <a:extLst>
            <a:ext uri="{FF2B5EF4-FFF2-40B4-BE49-F238E27FC236}">
              <a16:creationId xmlns:a16="http://schemas.microsoft.com/office/drawing/2014/main" id="{03A6BF6C-694C-46B3-92E3-8396BDF0C98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62" name="Text Box 20">
          <a:extLst>
            <a:ext uri="{FF2B5EF4-FFF2-40B4-BE49-F238E27FC236}">
              <a16:creationId xmlns:a16="http://schemas.microsoft.com/office/drawing/2014/main" id="{5862E731-B693-4437-B633-0163925E716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63" name="Text Box 21">
          <a:extLst>
            <a:ext uri="{FF2B5EF4-FFF2-40B4-BE49-F238E27FC236}">
              <a16:creationId xmlns:a16="http://schemas.microsoft.com/office/drawing/2014/main" id="{B3A020CB-00FE-4B4E-9F49-8BC3A0EA240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64" name="Text Box 14">
          <a:extLst>
            <a:ext uri="{FF2B5EF4-FFF2-40B4-BE49-F238E27FC236}">
              <a16:creationId xmlns:a16="http://schemas.microsoft.com/office/drawing/2014/main" id="{4A6BF8F4-3FD7-46AB-872C-EF744799339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65" name="Text Box 15">
          <a:extLst>
            <a:ext uri="{FF2B5EF4-FFF2-40B4-BE49-F238E27FC236}">
              <a16:creationId xmlns:a16="http://schemas.microsoft.com/office/drawing/2014/main" id="{A4824126-8264-4370-8B69-2D68BA00C16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66" name="Text Box 16">
          <a:extLst>
            <a:ext uri="{FF2B5EF4-FFF2-40B4-BE49-F238E27FC236}">
              <a16:creationId xmlns:a16="http://schemas.microsoft.com/office/drawing/2014/main" id="{C68727F6-555D-4DCE-8647-2E1A3596A1D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67" name="Text Box 17">
          <a:extLst>
            <a:ext uri="{FF2B5EF4-FFF2-40B4-BE49-F238E27FC236}">
              <a16:creationId xmlns:a16="http://schemas.microsoft.com/office/drawing/2014/main" id="{7382E6A3-60CF-43B9-AE06-52EC66041B9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68" name="Text Box 18">
          <a:extLst>
            <a:ext uri="{FF2B5EF4-FFF2-40B4-BE49-F238E27FC236}">
              <a16:creationId xmlns:a16="http://schemas.microsoft.com/office/drawing/2014/main" id="{130B2546-E400-48CE-BB63-BD4DBAFCB09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69" name="Text Box 19">
          <a:extLst>
            <a:ext uri="{FF2B5EF4-FFF2-40B4-BE49-F238E27FC236}">
              <a16:creationId xmlns:a16="http://schemas.microsoft.com/office/drawing/2014/main" id="{5667EE9B-617B-44BA-9669-B7D985A0F36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70" name="Text Box 20">
          <a:extLst>
            <a:ext uri="{FF2B5EF4-FFF2-40B4-BE49-F238E27FC236}">
              <a16:creationId xmlns:a16="http://schemas.microsoft.com/office/drawing/2014/main" id="{3D0F57C8-F5B9-45A4-AFFB-C1EE757698D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71" name="Text Box 21">
          <a:extLst>
            <a:ext uri="{FF2B5EF4-FFF2-40B4-BE49-F238E27FC236}">
              <a16:creationId xmlns:a16="http://schemas.microsoft.com/office/drawing/2014/main" id="{FC0461DB-7AC4-491C-B260-E05357B9A0A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72" name="Text Box 22">
          <a:extLst>
            <a:ext uri="{FF2B5EF4-FFF2-40B4-BE49-F238E27FC236}">
              <a16:creationId xmlns:a16="http://schemas.microsoft.com/office/drawing/2014/main" id="{20768DF9-CD87-496F-8F2D-A1D0F1E1EBA6}"/>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73" name="Text Box 23">
          <a:extLst>
            <a:ext uri="{FF2B5EF4-FFF2-40B4-BE49-F238E27FC236}">
              <a16:creationId xmlns:a16="http://schemas.microsoft.com/office/drawing/2014/main" id="{C94FD25D-9C4C-49E5-A149-BA1EC19BC38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74" name="Text Box 24">
          <a:extLst>
            <a:ext uri="{FF2B5EF4-FFF2-40B4-BE49-F238E27FC236}">
              <a16:creationId xmlns:a16="http://schemas.microsoft.com/office/drawing/2014/main" id="{DD8395A6-E3F7-45C9-B771-C715975A089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75" name="Text Box 25">
          <a:extLst>
            <a:ext uri="{FF2B5EF4-FFF2-40B4-BE49-F238E27FC236}">
              <a16:creationId xmlns:a16="http://schemas.microsoft.com/office/drawing/2014/main" id="{5A553F27-09C2-4BFB-A4DF-E13D1D1381A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76" name="Text Box 26">
          <a:extLst>
            <a:ext uri="{FF2B5EF4-FFF2-40B4-BE49-F238E27FC236}">
              <a16:creationId xmlns:a16="http://schemas.microsoft.com/office/drawing/2014/main" id="{26403D3F-26AD-41C1-831C-6D55D591620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77" name="Text Box 27">
          <a:extLst>
            <a:ext uri="{FF2B5EF4-FFF2-40B4-BE49-F238E27FC236}">
              <a16:creationId xmlns:a16="http://schemas.microsoft.com/office/drawing/2014/main" id="{836F860A-E73F-4231-A1E2-76FE07184D93}"/>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78" name="Text Box 28">
          <a:extLst>
            <a:ext uri="{FF2B5EF4-FFF2-40B4-BE49-F238E27FC236}">
              <a16:creationId xmlns:a16="http://schemas.microsoft.com/office/drawing/2014/main" id="{5A6A5369-144F-4323-A608-9BE2F37C5E88}"/>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79" name="Text Box 29">
          <a:extLst>
            <a:ext uri="{FF2B5EF4-FFF2-40B4-BE49-F238E27FC236}">
              <a16:creationId xmlns:a16="http://schemas.microsoft.com/office/drawing/2014/main" id="{95BDC99C-BCBA-41C6-B2A6-1085B186BAD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80" name="Text Box 14">
          <a:extLst>
            <a:ext uri="{FF2B5EF4-FFF2-40B4-BE49-F238E27FC236}">
              <a16:creationId xmlns:a16="http://schemas.microsoft.com/office/drawing/2014/main" id="{596AFA96-3885-4CF3-A6FF-BDB31D46B88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81" name="Text Box 15">
          <a:extLst>
            <a:ext uri="{FF2B5EF4-FFF2-40B4-BE49-F238E27FC236}">
              <a16:creationId xmlns:a16="http://schemas.microsoft.com/office/drawing/2014/main" id="{A27F3A14-319B-45DB-AD03-BD0462AE4CC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82" name="Text Box 16">
          <a:extLst>
            <a:ext uri="{FF2B5EF4-FFF2-40B4-BE49-F238E27FC236}">
              <a16:creationId xmlns:a16="http://schemas.microsoft.com/office/drawing/2014/main" id="{A476BC59-9080-4B87-8777-928CCFC7194F}"/>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83" name="Text Box 17">
          <a:extLst>
            <a:ext uri="{FF2B5EF4-FFF2-40B4-BE49-F238E27FC236}">
              <a16:creationId xmlns:a16="http://schemas.microsoft.com/office/drawing/2014/main" id="{4FCF0079-6898-4AA3-839D-54CAE5C2D5D9}"/>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84" name="Text Box 18">
          <a:extLst>
            <a:ext uri="{FF2B5EF4-FFF2-40B4-BE49-F238E27FC236}">
              <a16:creationId xmlns:a16="http://schemas.microsoft.com/office/drawing/2014/main" id="{DFE02894-D287-45AD-804F-5060D739EC7A}"/>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85" name="Text Box 19">
          <a:extLst>
            <a:ext uri="{FF2B5EF4-FFF2-40B4-BE49-F238E27FC236}">
              <a16:creationId xmlns:a16="http://schemas.microsoft.com/office/drawing/2014/main" id="{7E2A1A17-E422-4A49-9BF8-69899187A7A7}"/>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86" name="Text Box 20">
          <a:extLst>
            <a:ext uri="{FF2B5EF4-FFF2-40B4-BE49-F238E27FC236}">
              <a16:creationId xmlns:a16="http://schemas.microsoft.com/office/drawing/2014/main" id="{64CD8262-E10F-48A8-8689-9D01DAD9E5A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87" name="Text Box 21">
          <a:extLst>
            <a:ext uri="{FF2B5EF4-FFF2-40B4-BE49-F238E27FC236}">
              <a16:creationId xmlns:a16="http://schemas.microsoft.com/office/drawing/2014/main" id="{8A9E0938-1522-4A3D-B4FA-E20AF5A808C0}"/>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88" name="Text Box 14">
          <a:extLst>
            <a:ext uri="{FF2B5EF4-FFF2-40B4-BE49-F238E27FC236}">
              <a16:creationId xmlns:a16="http://schemas.microsoft.com/office/drawing/2014/main" id="{B886024C-FA32-4368-A16B-B4A67E664295}"/>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89" name="Text Box 15">
          <a:extLst>
            <a:ext uri="{FF2B5EF4-FFF2-40B4-BE49-F238E27FC236}">
              <a16:creationId xmlns:a16="http://schemas.microsoft.com/office/drawing/2014/main" id="{7519AE77-2302-45DF-9703-77175E42014E}"/>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90" name="Text Box 16">
          <a:extLst>
            <a:ext uri="{FF2B5EF4-FFF2-40B4-BE49-F238E27FC236}">
              <a16:creationId xmlns:a16="http://schemas.microsoft.com/office/drawing/2014/main" id="{F1E492E7-4831-47DB-AEC2-B795A127295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91" name="Text Box 17">
          <a:extLst>
            <a:ext uri="{FF2B5EF4-FFF2-40B4-BE49-F238E27FC236}">
              <a16:creationId xmlns:a16="http://schemas.microsoft.com/office/drawing/2014/main" id="{7A100B25-1096-460A-B2E1-3E7C5F899541}"/>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92" name="Text Box 18">
          <a:extLst>
            <a:ext uri="{FF2B5EF4-FFF2-40B4-BE49-F238E27FC236}">
              <a16:creationId xmlns:a16="http://schemas.microsoft.com/office/drawing/2014/main" id="{3A70E0CE-4281-4C8C-B146-339A1CFBC00C}"/>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93" name="Text Box 19">
          <a:extLst>
            <a:ext uri="{FF2B5EF4-FFF2-40B4-BE49-F238E27FC236}">
              <a16:creationId xmlns:a16="http://schemas.microsoft.com/office/drawing/2014/main" id="{9094F4DF-DFA3-4034-8603-E11017D8E9DB}"/>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94" name="Text Box 20">
          <a:extLst>
            <a:ext uri="{FF2B5EF4-FFF2-40B4-BE49-F238E27FC236}">
              <a16:creationId xmlns:a16="http://schemas.microsoft.com/office/drawing/2014/main" id="{DF78758C-DD51-47C7-A511-C29BB2E4CF54}"/>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781050</xdr:colOff>
      <xdr:row>88</xdr:row>
      <xdr:rowOff>0</xdr:rowOff>
    </xdr:from>
    <xdr:ext cx="76200" cy="910737"/>
    <xdr:sp macro="" textlink="">
      <xdr:nvSpPr>
        <xdr:cNvPr id="7695" name="Text Box 21">
          <a:extLst>
            <a:ext uri="{FF2B5EF4-FFF2-40B4-BE49-F238E27FC236}">
              <a16:creationId xmlns:a16="http://schemas.microsoft.com/office/drawing/2014/main" id="{7E44ECF1-2155-413E-8846-CE0928F63542}"/>
            </a:ext>
          </a:extLst>
        </xdr:cNvPr>
        <xdr:cNvSpPr txBox="1">
          <a:spLocks noChangeArrowheads="1"/>
        </xdr:cNvSpPr>
      </xdr:nvSpPr>
      <xdr:spPr bwMode="auto">
        <a:xfrm>
          <a:off x="1534767" y="10883348"/>
          <a:ext cx="76200" cy="91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142875"/>
    <xdr:sp macro="" textlink="">
      <xdr:nvSpPr>
        <xdr:cNvPr id="7696" name="TextBox 3">
          <a:extLst>
            <a:ext uri="{FF2B5EF4-FFF2-40B4-BE49-F238E27FC236}">
              <a16:creationId xmlns:a16="http://schemas.microsoft.com/office/drawing/2014/main" id="{84843220-9A27-4FC5-9B39-6CCF590B7E04}"/>
            </a:ext>
          </a:extLst>
        </xdr:cNvPr>
        <xdr:cNvSpPr txBox="1">
          <a:spLocks noChangeArrowheads="1"/>
        </xdr:cNvSpPr>
      </xdr:nvSpPr>
      <xdr:spPr bwMode="auto">
        <a:xfrm>
          <a:off x="2439642" y="11910391"/>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152400"/>
    <xdr:sp macro="" textlink="">
      <xdr:nvSpPr>
        <xdr:cNvPr id="7697" name="TextBox 3">
          <a:extLst>
            <a:ext uri="{FF2B5EF4-FFF2-40B4-BE49-F238E27FC236}">
              <a16:creationId xmlns:a16="http://schemas.microsoft.com/office/drawing/2014/main" id="{464A85AB-1D1E-4816-B766-00FB31967E1D}"/>
            </a:ext>
          </a:extLst>
        </xdr:cNvPr>
        <xdr:cNvSpPr txBox="1">
          <a:spLocks noChangeArrowheads="1"/>
        </xdr:cNvSpPr>
      </xdr:nvSpPr>
      <xdr:spPr bwMode="auto">
        <a:xfrm>
          <a:off x="2439642" y="11910391"/>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142875"/>
    <xdr:sp macro="" textlink="">
      <xdr:nvSpPr>
        <xdr:cNvPr id="7698" name="TextBox 3">
          <a:extLst>
            <a:ext uri="{FF2B5EF4-FFF2-40B4-BE49-F238E27FC236}">
              <a16:creationId xmlns:a16="http://schemas.microsoft.com/office/drawing/2014/main" id="{3B77A71F-79C5-4A22-87C4-2344D47F69C3}"/>
            </a:ext>
          </a:extLst>
        </xdr:cNvPr>
        <xdr:cNvSpPr txBox="1">
          <a:spLocks noChangeArrowheads="1"/>
        </xdr:cNvSpPr>
      </xdr:nvSpPr>
      <xdr:spPr bwMode="auto">
        <a:xfrm>
          <a:off x="2439642" y="11910391"/>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152400"/>
    <xdr:sp macro="" textlink="">
      <xdr:nvSpPr>
        <xdr:cNvPr id="7699" name="TextBox 3">
          <a:extLst>
            <a:ext uri="{FF2B5EF4-FFF2-40B4-BE49-F238E27FC236}">
              <a16:creationId xmlns:a16="http://schemas.microsoft.com/office/drawing/2014/main" id="{4D6E48ED-0315-438B-9494-46F16ADB7A1A}"/>
            </a:ext>
          </a:extLst>
        </xdr:cNvPr>
        <xdr:cNvSpPr txBox="1">
          <a:spLocks noChangeArrowheads="1"/>
        </xdr:cNvSpPr>
      </xdr:nvSpPr>
      <xdr:spPr bwMode="auto">
        <a:xfrm>
          <a:off x="2439642" y="11910391"/>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152400"/>
    <xdr:sp macro="" textlink="">
      <xdr:nvSpPr>
        <xdr:cNvPr id="7700" name="TextBox 3">
          <a:extLst>
            <a:ext uri="{FF2B5EF4-FFF2-40B4-BE49-F238E27FC236}">
              <a16:creationId xmlns:a16="http://schemas.microsoft.com/office/drawing/2014/main" id="{C7D7DD26-7225-42FD-80E9-CF1D92BCF829}"/>
            </a:ext>
          </a:extLst>
        </xdr:cNvPr>
        <xdr:cNvSpPr txBox="1">
          <a:spLocks noChangeArrowheads="1"/>
        </xdr:cNvSpPr>
      </xdr:nvSpPr>
      <xdr:spPr bwMode="auto">
        <a:xfrm>
          <a:off x="2439642" y="11910391"/>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88</xdr:row>
      <xdr:rowOff>0</xdr:rowOff>
    </xdr:from>
    <xdr:ext cx="0" cy="152400"/>
    <xdr:sp macro="" textlink="">
      <xdr:nvSpPr>
        <xdr:cNvPr id="7701" name="TextBox 3">
          <a:extLst>
            <a:ext uri="{FF2B5EF4-FFF2-40B4-BE49-F238E27FC236}">
              <a16:creationId xmlns:a16="http://schemas.microsoft.com/office/drawing/2014/main" id="{C1596BAC-6728-4633-B729-58B58DB54CAD}"/>
            </a:ext>
          </a:extLst>
        </xdr:cNvPr>
        <xdr:cNvSpPr txBox="1">
          <a:spLocks noChangeArrowheads="1"/>
        </xdr:cNvSpPr>
      </xdr:nvSpPr>
      <xdr:spPr bwMode="auto">
        <a:xfrm>
          <a:off x="2439642" y="11910391"/>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02" name="Text Box 22">
          <a:extLst>
            <a:ext uri="{FF2B5EF4-FFF2-40B4-BE49-F238E27FC236}">
              <a16:creationId xmlns:a16="http://schemas.microsoft.com/office/drawing/2014/main" id="{67A9A7C5-60A3-4281-B503-EBBB9D278E37}"/>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03" name="Text Box 23">
          <a:extLst>
            <a:ext uri="{FF2B5EF4-FFF2-40B4-BE49-F238E27FC236}">
              <a16:creationId xmlns:a16="http://schemas.microsoft.com/office/drawing/2014/main" id="{5D9BA80B-DDCB-44BD-A263-13A9561F1676}"/>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04" name="Text Box 24">
          <a:extLst>
            <a:ext uri="{FF2B5EF4-FFF2-40B4-BE49-F238E27FC236}">
              <a16:creationId xmlns:a16="http://schemas.microsoft.com/office/drawing/2014/main" id="{BE10BC4C-941D-4E35-A188-8AC07E1B3F03}"/>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05" name="Text Box 25">
          <a:extLst>
            <a:ext uri="{FF2B5EF4-FFF2-40B4-BE49-F238E27FC236}">
              <a16:creationId xmlns:a16="http://schemas.microsoft.com/office/drawing/2014/main" id="{C47D7AF1-FF7E-4E1A-8BEC-878C70AD9CCD}"/>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06" name="Text Box 26">
          <a:extLst>
            <a:ext uri="{FF2B5EF4-FFF2-40B4-BE49-F238E27FC236}">
              <a16:creationId xmlns:a16="http://schemas.microsoft.com/office/drawing/2014/main" id="{E9F00EE3-8BF0-4048-91F3-CD9557787C74}"/>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07" name="Text Box 27">
          <a:extLst>
            <a:ext uri="{FF2B5EF4-FFF2-40B4-BE49-F238E27FC236}">
              <a16:creationId xmlns:a16="http://schemas.microsoft.com/office/drawing/2014/main" id="{CDE1DA69-87F6-49E4-9B87-D90BFA554EB1}"/>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08" name="Text Box 28">
          <a:extLst>
            <a:ext uri="{FF2B5EF4-FFF2-40B4-BE49-F238E27FC236}">
              <a16:creationId xmlns:a16="http://schemas.microsoft.com/office/drawing/2014/main" id="{0CF04747-82C7-4DF3-8515-CAFBE5E129BD}"/>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09" name="Text Box 29">
          <a:extLst>
            <a:ext uri="{FF2B5EF4-FFF2-40B4-BE49-F238E27FC236}">
              <a16:creationId xmlns:a16="http://schemas.microsoft.com/office/drawing/2014/main" id="{377B3555-655F-456F-BD33-B0B5BD9093A4}"/>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10" name="Text Box 14">
          <a:extLst>
            <a:ext uri="{FF2B5EF4-FFF2-40B4-BE49-F238E27FC236}">
              <a16:creationId xmlns:a16="http://schemas.microsoft.com/office/drawing/2014/main" id="{546A5FAA-6AD7-4991-BB81-92E4E0D6A2CE}"/>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11" name="Text Box 15">
          <a:extLst>
            <a:ext uri="{FF2B5EF4-FFF2-40B4-BE49-F238E27FC236}">
              <a16:creationId xmlns:a16="http://schemas.microsoft.com/office/drawing/2014/main" id="{F1A0467D-0605-487B-84C1-90C4678C3013}"/>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12" name="Text Box 16">
          <a:extLst>
            <a:ext uri="{FF2B5EF4-FFF2-40B4-BE49-F238E27FC236}">
              <a16:creationId xmlns:a16="http://schemas.microsoft.com/office/drawing/2014/main" id="{D849AC42-D6FD-4056-B51C-8BE6534C29A8}"/>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13" name="Text Box 17">
          <a:extLst>
            <a:ext uri="{FF2B5EF4-FFF2-40B4-BE49-F238E27FC236}">
              <a16:creationId xmlns:a16="http://schemas.microsoft.com/office/drawing/2014/main" id="{1FCF1167-B676-463F-AF15-03981AAFAA57}"/>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14" name="Text Box 18">
          <a:extLst>
            <a:ext uri="{FF2B5EF4-FFF2-40B4-BE49-F238E27FC236}">
              <a16:creationId xmlns:a16="http://schemas.microsoft.com/office/drawing/2014/main" id="{C90714CF-7391-4621-9829-ABB58CFCC261}"/>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15" name="Text Box 19">
          <a:extLst>
            <a:ext uri="{FF2B5EF4-FFF2-40B4-BE49-F238E27FC236}">
              <a16:creationId xmlns:a16="http://schemas.microsoft.com/office/drawing/2014/main" id="{0C767B84-500A-4AFB-ADA2-B0CCCDD4AF22}"/>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16" name="Text Box 20">
          <a:extLst>
            <a:ext uri="{FF2B5EF4-FFF2-40B4-BE49-F238E27FC236}">
              <a16:creationId xmlns:a16="http://schemas.microsoft.com/office/drawing/2014/main" id="{153955A6-5720-4E71-AE43-9E5D7E657CBB}"/>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17" name="Text Box 21">
          <a:extLst>
            <a:ext uri="{FF2B5EF4-FFF2-40B4-BE49-F238E27FC236}">
              <a16:creationId xmlns:a16="http://schemas.microsoft.com/office/drawing/2014/main" id="{31350BB9-A5DB-45AE-BFD7-CDBCBE38746B}"/>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18" name="Text Box 14">
          <a:extLst>
            <a:ext uri="{FF2B5EF4-FFF2-40B4-BE49-F238E27FC236}">
              <a16:creationId xmlns:a16="http://schemas.microsoft.com/office/drawing/2014/main" id="{CD5FF34F-7C59-42FA-8E9D-CC793A5D9174}"/>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19" name="Text Box 15">
          <a:extLst>
            <a:ext uri="{FF2B5EF4-FFF2-40B4-BE49-F238E27FC236}">
              <a16:creationId xmlns:a16="http://schemas.microsoft.com/office/drawing/2014/main" id="{3E1A2AFA-11AC-4422-9F6C-72B490173ACF}"/>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20" name="Text Box 16">
          <a:extLst>
            <a:ext uri="{FF2B5EF4-FFF2-40B4-BE49-F238E27FC236}">
              <a16:creationId xmlns:a16="http://schemas.microsoft.com/office/drawing/2014/main" id="{095BD030-CFFB-4B5D-946D-5E6E450F573A}"/>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21" name="Text Box 17">
          <a:extLst>
            <a:ext uri="{FF2B5EF4-FFF2-40B4-BE49-F238E27FC236}">
              <a16:creationId xmlns:a16="http://schemas.microsoft.com/office/drawing/2014/main" id="{B69DFD14-0EF2-4B3D-9965-AE55B707BD58}"/>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22" name="Text Box 18">
          <a:extLst>
            <a:ext uri="{FF2B5EF4-FFF2-40B4-BE49-F238E27FC236}">
              <a16:creationId xmlns:a16="http://schemas.microsoft.com/office/drawing/2014/main" id="{AF851509-4508-4D56-B815-8552F1AF512C}"/>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23" name="Text Box 19">
          <a:extLst>
            <a:ext uri="{FF2B5EF4-FFF2-40B4-BE49-F238E27FC236}">
              <a16:creationId xmlns:a16="http://schemas.microsoft.com/office/drawing/2014/main" id="{20E1B2A1-590D-4677-B772-D60A45462950}"/>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24" name="Text Box 20">
          <a:extLst>
            <a:ext uri="{FF2B5EF4-FFF2-40B4-BE49-F238E27FC236}">
              <a16:creationId xmlns:a16="http://schemas.microsoft.com/office/drawing/2014/main" id="{C3637C88-7466-4498-98C9-A76A981A3F5F}"/>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25" name="Text Box 21">
          <a:extLst>
            <a:ext uri="{FF2B5EF4-FFF2-40B4-BE49-F238E27FC236}">
              <a16:creationId xmlns:a16="http://schemas.microsoft.com/office/drawing/2014/main" id="{1F920D0C-D3AA-4A7F-9275-7896A2B179CD}"/>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26" name="Text Box 22">
          <a:extLst>
            <a:ext uri="{FF2B5EF4-FFF2-40B4-BE49-F238E27FC236}">
              <a16:creationId xmlns:a16="http://schemas.microsoft.com/office/drawing/2014/main" id="{2DE1DBCF-D30C-4AF4-941C-9A3806E36C32}"/>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27" name="Text Box 23">
          <a:extLst>
            <a:ext uri="{FF2B5EF4-FFF2-40B4-BE49-F238E27FC236}">
              <a16:creationId xmlns:a16="http://schemas.microsoft.com/office/drawing/2014/main" id="{CB90247B-80AD-4C2F-861F-0E3AF40E5F3C}"/>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28" name="Text Box 24">
          <a:extLst>
            <a:ext uri="{FF2B5EF4-FFF2-40B4-BE49-F238E27FC236}">
              <a16:creationId xmlns:a16="http://schemas.microsoft.com/office/drawing/2014/main" id="{6A3687E5-9BB7-4F3D-A18B-41BA78E87837}"/>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29" name="Text Box 25">
          <a:extLst>
            <a:ext uri="{FF2B5EF4-FFF2-40B4-BE49-F238E27FC236}">
              <a16:creationId xmlns:a16="http://schemas.microsoft.com/office/drawing/2014/main" id="{A251EF25-CD33-442C-8450-10660BE77DAD}"/>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30" name="Text Box 26">
          <a:extLst>
            <a:ext uri="{FF2B5EF4-FFF2-40B4-BE49-F238E27FC236}">
              <a16:creationId xmlns:a16="http://schemas.microsoft.com/office/drawing/2014/main" id="{6AEE414D-A830-4113-B7AD-353A2D0D10A1}"/>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31" name="Text Box 27">
          <a:extLst>
            <a:ext uri="{FF2B5EF4-FFF2-40B4-BE49-F238E27FC236}">
              <a16:creationId xmlns:a16="http://schemas.microsoft.com/office/drawing/2014/main" id="{322076E7-E205-40C3-B339-D67AB4E158F7}"/>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32" name="Text Box 28">
          <a:extLst>
            <a:ext uri="{FF2B5EF4-FFF2-40B4-BE49-F238E27FC236}">
              <a16:creationId xmlns:a16="http://schemas.microsoft.com/office/drawing/2014/main" id="{3017AC62-A496-4EFE-A847-76B11A831595}"/>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33" name="Text Box 29">
          <a:extLst>
            <a:ext uri="{FF2B5EF4-FFF2-40B4-BE49-F238E27FC236}">
              <a16:creationId xmlns:a16="http://schemas.microsoft.com/office/drawing/2014/main" id="{91728276-5A62-48DF-A465-A95A821C9B83}"/>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34" name="Text Box 14">
          <a:extLst>
            <a:ext uri="{FF2B5EF4-FFF2-40B4-BE49-F238E27FC236}">
              <a16:creationId xmlns:a16="http://schemas.microsoft.com/office/drawing/2014/main" id="{271B2FC9-0E36-429D-BC5D-C31B7C3117CF}"/>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35" name="Text Box 15">
          <a:extLst>
            <a:ext uri="{FF2B5EF4-FFF2-40B4-BE49-F238E27FC236}">
              <a16:creationId xmlns:a16="http://schemas.microsoft.com/office/drawing/2014/main" id="{64068C0B-D8DB-42D4-925B-218EBD47EF41}"/>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36" name="Text Box 16">
          <a:extLst>
            <a:ext uri="{FF2B5EF4-FFF2-40B4-BE49-F238E27FC236}">
              <a16:creationId xmlns:a16="http://schemas.microsoft.com/office/drawing/2014/main" id="{65987C98-6F6B-4007-816A-1D4FC15B5781}"/>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37" name="Text Box 17">
          <a:extLst>
            <a:ext uri="{FF2B5EF4-FFF2-40B4-BE49-F238E27FC236}">
              <a16:creationId xmlns:a16="http://schemas.microsoft.com/office/drawing/2014/main" id="{702363B8-D73A-4C08-A4C1-1AF27DCC6DB8}"/>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38" name="Text Box 18">
          <a:extLst>
            <a:ext uri="{FF2B5EF4-FFF2-40B4-BE49-F238E27FC236}">
              <a16:creationId xmlns:a16="http://schemas.microsoft.com/office/drawing/2014/main" id="{C8A5461E-3D2A-4E29-B66B-38E9BC3FB936}"/>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39" name="Text Box 19">
          <a:extLst>
            <a:ext uri="{FF2B5EF4-FFF2-40B4-BE49-F238E27FC236}">
              <a16:creationId xmlns:a16="http://schemas.microsoft.com/office/drawing/2014/main" id="{F8C3C468-6ABF-440F-9B10-73AE0AF50604}"/>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40" name="Text Box 20">
          <a:extLst>
            <a:ext uri="{FF2B5EF4-FFF2-40B4-BE49-F238E27FC236}">
              <a16:creationId xmlns:a16="http://schemas.microsoft.com/office/drawing/2014/main" id="{7A0BAAF1-60F7-4407-A11E-E168091F7771}"/>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41" name="Text Box 21">
          <a:extLst>
            <a:ext uri="{FF2B5EF4-FFF2-40B4-BE49-F238E27FC236}">
              <a16:creationId xmlns:a16="http://schemas.microsoft.com/office/drawing/2014/main" id="{CBA05378-5432-434E-8ECA-A778D84CD0F4}"/>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42" name="Text Box 14">
          <a:extLst>
            <a:ext uri="{FF2B5EF4-FFF2-40B4-BE49-F238E27FC236}">
              <a16:creationId xmlns:a16="http://schemas.microsoft.com/office/drawing/2014/main" id="{AE84A04E-8F78-42C1-A6E9-C1AB6CA31D16}"/>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43" name="Text Box 15">
          <a:extLst>
            <a:ext uri="{FF2B5EF4-FFF2-40B4-BE49-F238E27FC236}">
              <a16:creationId xmlns:a16="http://schemas.microsoft.com/office/drawing/2014/main" id="{1CF60EDD-5F52-464E-9463-8423BD3C381F}"/>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44" name="Text Box 16">
          <a:extLst>
            <a:ext uri="{FF2B5EF4-FFF2-40B4-BE49-F238E27FC236}">
              <a16:creationId xmlns:a16="http://schemas.microsoft.com/office/drawing/2014/main" id="{13D873D5-F2F2-4D1C-9328-FB8C1CF69A75}"/>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45" name="Text Box 17">
          <a:extLst>
            <a:ext uri="{FF2B5EF4-FFF2-40B4-BE49-F238E27FC236}">
              <a16:creationId xmlns:a16="http://schemas.microsoft.com/office/drawing/2014/main" id="{D6E6F3AE-7464-49AF-BD09-190CE2C1067D}"/>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46" name="Text Box 18">
          <a:extLst>
            <a:ext uri="{FF2B5EF4-FFF2-40B4-BE49-F238E27FC236}">
              <a16:creationId xmlns:a16="http://schemas.microsoft.com/office/drawing/2014/main" id="{FD20F6AE-1E9F-4C5D-B3DB-6189562996AF}"/>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47" name="Text Box 19">
          <a:extLst>
            <a:ext uri="{FF2B5EF4-FFF2-40B4-BE49-F238E27FC236}">
              <a16:creationId xmlns:a16="http://schemas.microsoft.com/office/drawing/2014/main" id="{D5F0A5C9-3837-4547-A29D-2283D5679CCC}"/>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48" name="Text Box 20">
          <a:extLst>
            <a:ext uri="{FF2B5EF4-FFF2-40B4-BE49-F238E27FC236}">
              <a16:creationId xmlns:a16="http://schemas.microsoft.com/office/drawing/2014/main" id="{260B76C2-3F1B-45CF-9C55-AEDA51FA69C2}"/>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49" name="Text Box 21">
          <a:extLst>
            <a:ext uri="{FF2B5EF4-FFF2-40B4-BE49-F238E27FC236}">
              <a16:creationId xmlns:a16="http://schemas.microsoft.com/office/drawing/2014/main" id="{14D42405-3702-4FAA-A7C4-41453F0A445D}"/>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50" name="Text Box 22">
          <a:extLst>
            <a:ext uri="{FF2B5EF4-FFF2-40B4-BE49-F238E27FC236}">
              <a16:creationId xmlns:a16="http://schemas.microsoft.com/office/drawing/2014/main" id="{62A6F435-9AC7-4254-9A9C-CE8FB0EEBB75}"/>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51" name="Text Box 23">
          <a:extLst>
            <a:ext uri="{FF2B5EF4-FFF2-40B4-BE49-F238E27FC236}">
              <a16:creationId xmlns:a16="http://schemas.microsoft.com/office/drawing/2014/main" id="{E8E2EAEE-0991-464E-A17F-3129E9BCC237}"/>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52" name="Text Box 24">
          <a:extLst>
            <a:ext uri="{FF2B5EF4-FFF2-40B4-BE49-F238E27FC236}">
              <a16:creationId xmlns:a16="http://schemas.microsoft.com/office/drawing/2014/main" id="{7299C39C-7FFF-4A19-AFB6-B4597B979F05}"/>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53" name="Text Box 25">
          <a:extLst>
            <a:ext uri="{FF2B5EF4-FFF2-40B4-BE49-F238E27FC236}">
              <a16:creationId xmlns:a16="http://schemas.microsoft.com/office/drawing/2014/main" id="{9D0D8164-9479-4F4B-8AE4-4EE3119E3427}"/>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54" name="Text Box 26">
          <a:extLst>
            <a:ext uri="{FF2B5EF4-FFF2-40B4-BE49-F238E27FC236}">
              <a16:creationId xmlns:a16="http://schemas.microsoft.com/office/drawing/2014/main" id="{B5759F8C-76CB-496C-A1AD-BC69C9FCD3AC}"/>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55" name="Text Box 27">
          <a:extLst>
            <a:ext uri="{FF2B5EF4-FFF2-40B4-BE49-F238E27FC236}">
              <a16:creationId xmlns:a16="http://schemas.microsoft.com/office/drawing/2014/main" id="{17EF32E6-FFAA-42D6-BCB3-E8A12683491B}"/>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56" name="Text Box 28">
          <a:extLst>
            <a:ext uri="{FF2B5EF4-FFF2-40B4-BE49-F238E27FC236}">
              <a16:creationId xmlns:a16="http://schemas.microsoft.com/office/drawing/2014/main" id="{214EF378-955A-4C6F-BABC-E9864F1EDC7D}"/>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57" name="Text Box 29">
          <a:extLst>
            <a:ext uri="{FF2B5EF4-FFF2-40B4-BE49-F238E27FC236}">
              <a16:creationId xmlns:a16="http://schemas.microsoft.com/office/drawing/2014/main" id="{D01FBAE8-A1EF-43C6-8078-DC6981B5B257}"/>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58" name="Text Box 14">
          <a:extLst>
            <a:ext uri="{FF2B5EF4-FFF2-40B4-BE49-F238E27FC236}">
              <a16:creationId xmlns:a16="http://schemas.microsoft.com/office/drawing/2014/main" id="{A291A575-6939-4B50-A9D4-12A63AF4CEAE}"/>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59" name="Text Box 15">
          <a:extLst>
            <a:ext uri="{FF2B5EF4-FFF2-40B4-BE49-F238E27FC236}">
              <a16:creationId xmlns:a16="http://schemas.microsoft.com/office/drawing/2014/main" id="{2094E22E-38A4-4F86-969C-89644A00F47E}"/>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60" name="Text Box 16">
          <a:extLst>
            <a:ext uri="{FF2B5EF4-FFF2-40B4-BE49-F238E27FC236}">
              <a16:creationId xmlns:a16="http://schemas.microsoft.com/office/drawing/2014/main" id="{8649A7B8-8C7E-4F3F-B3B8-D9732B20EB47}"/>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61" name="Text Box 17">
          <a:extLst>
            <a:ext uri="{FF2B5EF4-FFF2-40B4-BE49-F238E27FC236}">
              <a16:creationId xmlns:a16="http://schemas.microsoft.com/office/drawing/2014/main" id="{D171CB19-DA9C-4AE0-A623-3561E3434F8C}"/>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62" name="Text Box 18">
          <a:extLst>
            <a:ext uri="{FF2B5EF4-FFF2-40B4-BE49-F238E27FC236}">
              <a16:creationId xmlns:a16="http://schemas.microsoft.com/office/drawing/2014/main" id="{EF2F0FE0-B3BE-4A84-8EC8-7756C231F81D}"/>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63" name="Text Box 19">
          <a:extLst>
            <a:ext uri="{FF2B5EF4-FFF2-40B4-BE49-F238E27FC236}">
              <a16:creationId xmlns:a16="http://schemas.microsoft.com/office/drawing/2014/main" id="{3CE2123E-AD16-4765-B23F-2E262BC81976}"/>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64" name="Text Box 20">
          <a:extLst>
            <a:ext uri="{FF2B5EF4-FFF2-40B4-BE49-F238E27FC236}">
              <a16:creationId xmlns:a16="http://schemas.microsoft.com/office/drawing/2014/main" id="{B01979BD-0D4B-4761-B951-6DFA3DAFF7C5}"/>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65" name="Text Box 21">
          <a:extLst>
            <a:ext uri="{FF2B5EF4-FFF2-40B4-BE49-F238E27FC236}">
              <a16:creationId xmlns:a16="http://schemas.microsoft.com/office/drawing/2014/main" id="{3CCCBF9F-B1D8-4C96-A01B-C4AF0A0ED04F}"/>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66" name="Text Box 14">
          <a:extLst>
            <a:ext uri="{FF2B5EF4-FFF2-40B4-BE49-F238E27FC236}">
              <a16:creationId xmlns:a16="http://schemas.microsoft.com/office/drawing/2014/main" id="{3950D180-4132-4DF2-AC9F-C77FFA9FACE1}"/>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67" name="Text Box 15">
          <a:extLst>
            <a:ext uri="{FF2B5EF4-FFF2-40B4-BE49-F238E27FC236}">
              <a16:creationId xmlns:a16="http://schemas.microsoft.com/office/drawing/2014/main" id="{E3DDAA9A-C61F-4BA1-9D68-133E882DBF4A}"/>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68" name="Text Box 16">
          <a:extLst>
            <a:ext uri="{FF2B5EF4-FFF2-40B4-BE49-F238E27FC236}">
              <a16:creationId xmlns:a16="http://schemas.microsoft.com/office/drawing/2014/main" id="{9BF409F2-1749-4AF0-A556-32DEA6F0F77D}"/>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69" name="Text Box 17">
          <a:extLst>
            <a:ext uri="{FF2B5EF4-FFF2-40B4-BE49-F238E27FC236}">
              <a16:creationId xmlns:a16="http://schemas.microsoft.com/office/drawing/2014/main" id="{970A1E12-9065-4449-855B-C53CDB0223A1}"/>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70" name="Text Box 18">
          <a:extLst>
            <a:ext uri="{FF2B5EF4-FFF2-40B4-BE49-F238E27FC236}">
              <a16:creationId xmlns:a16="http://schemas.microsoft.com/office/drawing/2014/main" id="{CDE120CD-9660-460F-B08D-B0BC196F49E4}"/>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71" name="Text Box 19">
          <a:extLst>
            <a:ext uri="{FF2B5EF4-FFF2-40B4-BE49-F238E27FC236}">
              <a16:creationId xmlns:a16="http://schemas.microsoft.com/office/drawing/2014/main" id="{7E38CBD2-E6D7-49F9-AFC1-33237A2E1BC0}"/>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72" name="Text Box 20">
          <a:extLst>
            <a:ext uri="{FF2B5EF4-FFF2-40B4-BE49-F238E27FC236}">
              <a16:creationId xmlns:a16="http://schemas.microsoft.com/office/drawing/2014/main" id="{90EDCBB7-984D-4806-840F-E9B39206D960}"/>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73" name="Text Box 21">
          <a:extLst>
            <a:ext uri="{FF2B5EF4-FFF2-40B4-BE49-F238E27FC236}">
              <a16:creationId xmlns:a16="http://schemas.microsoft.com/office/drawing/2014/main" id="{25A0C964-5027-4919-941E-76264448C997}"/>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74" name="Text Box 22">
          <a:extLst>
            <a:ext uri="{FF2B5EF4-FFF2-40B4-BE49-F238E27FC236}">
              <a16:creationId xmlns:a16="http://schemas.microsoft.com/office/drawing/2014/main" id="{30FC32BC-ACBC-4653-8085-4E8B943D2DCD}"/>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75" name="Text Box 23">
          <a:extLst>
            <a:ext uri="{FF2B5EF4-FFF2-40B4-BE49-F238E27FC236}">
              <a16:creationId xmlns:a16="http://schemas.microsoft.com/office/drawing/2014/main" id="{4DC73500-A0C3-478E-8671-1C7E6B5ECF79}"/>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76" name="Text Box 24">
          <a:extLst>
            <a:ext uri="{FF2B5EF4-FFF2-40B4-BE49-F238E27FC236}">
              <a16:creationId xmlns:a16="http://schemas.microsoft.com/office/drawing/2014/main" id="{3C300805-08AB-4535-AFFF-C818F0166DB0}"/>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77" name="Text Box 25">
          <a:extLst>
            <a:ext uri="{FF2B5EF4-FFF2-40B4-BE49-F238E27FC236}">
              <a16:creationId xmlns:a16="http://schemas.microsoft.com/office/drawing/2014/main" id="{6D323427-A39F-4951-BE77-0EF5CE6F8D55}"/>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78" name="Text Box 26">
          <a:extLst>
            <a:ext uri="{FF2B5EF4-FFF2-40B4-BE49-F238E27FC236}">
              <a16:creationId xmlns:a16="http://schemas.microsoft.com/office/drawing/2014/main" id="{8813AE41-A117-4557-97C7-913DFC51A4BE}"/>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79" name="Text Box 27">
          <a:extLst>
            <a:ext uri="{FF2B5EF4-FFF2-40B4-BE49-F238E27FC236}">
              <a16:creationId xmlns:a16="http://schemas.microsoft.com/office/drawing/2014/main" id="{BF54B347-11AC-49FB-AD27-92A2F014347D}"/>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80" name="Text Box 28">
          <a:extLst>
            <a:ext uri="{FF2B5EF4-FFF2-40B4-BE49-F238E27FC236}">
              <a16:creationId xmlns:a16="http://schemas.microsoft.com/office/drawing/2014/main" id="{442922DA-0F60-43E2-8A88-29CD8C03E044}"/>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81" name="Text Box 29">
          <a:extLst>
            <a:ext uri="{FF2B5EF4-FFF2-40B4-BE49-F238E27FC236}">
              <a16:creationId xmlns:a16="http://schemas.microsoft.com/office/drawing/2014/main" id="{F27E75B1-2D78-48E5-8A58-AF41F90A8A4A}"/>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82" name="Text Box 14">
          <a:extLst>
            <a:ext uri="{FF2B5EF4-FFF2-40B4-BE49-F238E27FC236}">
              <a16:creationId xmlns:a16="http://schemas.microsoft.com/office/drawing/2014/main" id="{60DB25BD-5339-48A8-9330-11D63C9403D5}"/>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83" name="Text Box 15">
          <a:extLst>
            <a:ext uri="{FF2B5EF4-FFF2-40B4-BE49-F238E27FC236}">
              <a16:creationId xmlns:a16="http://schemas.microsoft.com/office/drawing/2014/main" id="{29F13031-B122-4D82-A742-85FE5E080A5E}"/>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84" name="Text Box 16">
          <a:extLst>
            <a:ext uri="{FF2B5EF4-FFF2-40B4-BE49-F238E27FC236}">
              <a16:creationId xmlns:a16="http://schemas.microsoft.com/office/drawing/2014/main" id="{EF15FDB3-095F-401F-920E-C58BFC650B74}"/>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85" name="Text Box 17">
          <a:extLst>
            <a:ext uri="{FF2B5EF4-FFF2-40B4-BE49-F238E27FC236}">
              <a16:creationId xmlns:a16="http://schemas.microsoft.com/office/drawing/2014/main" id="{83C37315-9728-4BC4-AE1B-10E77098F627}"/>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86" name="Text Box 18">
          <a:extLst>
            <a:ext uri="{FF2B5EF4-FFF2-40B4-BE49-F238E27FC236}">
              <a16:creationId xmlns:a16="http://schemas.microsoft.com/office/drawing/2014/main" id="{3F132D57-CFB2-4FB6-ACAB-EB5DD03195C3}"/>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87" name="Text Box 19">
          <a:extLst>
            <a:ext uri="{FF2B5EF4-FFF2-40B4-BE49-F238E27FC236}">
              <a16:creationId xmlns:a16="http://schemas.microsoft.com/office/drawing/2014/main" id="{29022D5C-7A2F-42CE-B5FD-D14C63E96048}"/>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88" name="Text Box 20">
          <a:extLst>
            <a:ext uri="{FF2B5EF4-FFF2-40B4-BE49-F238E27FC236}">
              <a16:creationId xmlns:a16="http://schemas.microsoft.com/office/drawing/2014/main" id="{FA4AC1E6-40B6-41B2-A908-647DEC60E0D5}"/>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89" name="Text Box 21">
          <a:extLst>
            <a:ext uri="{FF2B5EF4-FFF2-40B4-BE49-F238E27FC236}">
              <a16:creationId xmlns:a16="http://schemas.microsoft.com/office/drawing/2014/main" id="{A73657F3-A412-4BF8-A51C-875D4E686C3E}"/>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90" name="Text Box 14">
          <a:extLst>
            <a:ext uri="{FF2B5EF4-FFF2-40B4-BE49-F238E27FC236}">
              <a16:creationId xmlns:a16="http://schemas.microsoft.com/office/drawing/2014/main" id="{3EFFA1CF-ECE2-47BF-AB7C-F1F1A014A2A5}"/>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91" name="Text Box 15">
          <a:extLst>
            <a:ext uri="{FF2B5EF4-FFF2-40B4-BE49-F238E27FC236}">
              <a16:creationId xmlns:a16="http://schemas.microsoft.com/office/drawing/2014/main" id="{F67E06E5-8914-42ED-83E8-FCBF5F05CAE2}"/>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92" name="Text Box 16">
          <a:extLst>
            <a:ext uri="{FF2B5EF4-FFF2-40B4-BE49-F238E27FC236}">
              <a16:creationId xmlns:a16="http://schemas.microsoft.com/office/drawing/2014/main" id="{601BB236-A493-4EAD-BE01-E4E446C4BC98}"/>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93" name="Text Box 17">
          <a:extLst>
            <a:ext uri="{FF2B5EF4-FFF2-40B4-BE49-F238E27FC236}">
              <a16:creationId xmlns:a16="http://schemas.microsoft.com/office/drawing/2014/main" id="{B2EC4260-3074-483D-A017-0A3D958C4D7C}"/>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94" name="Text Box 18">
          <a:extLst>
            <a:ext uri="{FF2B5EF4-FFF2-40B4-BE49-F238E27FC236}">
              <a16:creationId xmlns:a16="http://schemas.microsoft.com/office/drawing/2014/main" id="{088FECCE-090A-4703-A959-95AB482F8A05}"/>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95" name="Text Box 19">
          <a:extLst>
            <a:ext uri="{FF2B5EF4-FFF2-40B4-BE49-F238E27FC236}">
              <a16:creationId xmlns:a16="http://schemas.microsoft.com/office/drawing/2014/main" id="{73633C5D-6859-455D-9772-B1BA0B532A5C}"/>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96" name="Text Box 20">
          <a:extLst>
            <a:ext uri="{FF2B5EF4-FFF2-40B4-BE49-F238E27FC236}">
              <a16:creationId xmlns:a16="http://schemas.microsoft.com/office/drawing/2014/main" id="{BEEB8BF2-8692-4628-B5D4-B26D766EA711}"/>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97" name="Text Box 21">
          <a:extLst>
            <a:ext uri="{FF2B5EF4-FFF2-40B4-BE49-F238E27FC236}">
              <a16:creationId xmlns:a16="http://schemas.microsoft.com/office/drawing/2014/main" id="{B6CDFEC6-F3B0-4AB8-B336-D54A92275FD0}"/>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98" name="Text Box 22">
          <a:extLst>
            <a:ext uri="{FF2B5EF4-FFF2-40B4-BE49-F238E27FC236}">
              <a16:creationId xmlns:a16="http://schemas.microsoft.com/office/drawing/2014/main" id="{CE0AA3CD-50A7-4ADA-8416-72AC58633A5A}"/>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799" name="Text Box 23">
          <a:extLst>
            <a:ext uri="{FF2B5EF4-FFF2-40B4-BE49-F238E27FC236}">
              <a16:creationId xmlns:a16="http://schemas.microsoft.com/office/drawing/2014/main" id="{752C0BAD-C641-4105-B8CE-258DF488D9D7}"/>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00" name="Text Box 24">
          <a:extLst>
            <a:ext uri="{FF2B5EF4-FFF2-40B4-BE49-F238E27FC236}">
              <a16:creationId xmlns:a16="http://schemas.microsoft.com/office/drawing/2014/main" id="{720E61C2-9762-4836-86F3-0556DFFE90ED}"/>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01" name="Text Box 25">
          <a:extLst>
            <a:ext uri="{FF2B5EF4-FFF2-40B4-BE49-F238E27FC236}">
              <a16:creationId xmlns:a16="http://schemas.microsoft.com/office/drawing/2014/main" id="{415CCEA8-C6C2-4874-87B9-4A1B9D310F67}"/>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02" name="Text Box 26">
          <a:extLst>
            <a:ext uri="{FF2B5EF4-FFF2-40B4-BE49-F238E27FC236}">
              <a16:creationId xmlns:a16="http://schemas.microsoft.com/office/drawing/2014/main" id="{5E2BCC1D-03C9-4005-9DFE-30960D0B5B23}"/>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03" name="Text Box 27">
          <a:extLst>
            <a:ext uri="{FF2B5EF4-FFF2-40B4-BE49-F238E27FC236}">
              <a16:creationId xmlns:a16="http://schemas.microsoft.com/office/drawing/2014/main" id="{44D6C79C-75DC-458F-BCAF-C033CD99C880}"/>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04" name="Text Box 28">
          <a:extLst>
            <a:ext uri="{FF2B5EF4-FFF2-40B4-BE49-F238E27FC236}">
              <a16:creationId xmlns:a16="http://schemas.microsoft.com/office/drawing/2014/main" id="{76B7E019-8D5E-45F6-8DC6-25EC95F662FB}"/>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05" name="Text Box 29">
          <a:extLst>
            <a:ext uri="{FF2B5EF4-FFF2-40B4-BE49-F238E27FC236}">
              <a16:creationId xmlns:a16="http://schemas.microsoft.com/office/drawing/2014/main" id="{BE54A087-FF66-4664-8E86-FEB287BF4EA5}"/>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06" name="Text Box 14">
          <a:extLst>
            <a:ext uri="{FF2B5EF4-FFF2-40B4-BE49-F238E27FC236}">
              <a16:creationId xmlns:a16="http://schemas.microsoft.com/office/drawing/2014/main" id="{7F3E1A87-754C-4618-A62F-1ECFA45B550F}"/>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07" name="Text Box 15">
          <a:extLst>
            <a:ext uri="{FF2B5EF4-FFF2-40B4-BE49-F238E27FC236}">
              <a16:creationId xmlns:a16="http://schemas.microsoft.com/office/drawing/2014/main" id="{0726F45B-058F-48D6-A300-05DBB35F8E21}"/>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08" name="Text Box 16">
          <a:extLst>
            <a:ext uri="{FF2B5EF4-FFF2-40B4-BE49-F238E27FC236}">
              <a16:creationId xmlns:a16="http://schemas.microsoft.com/office/drawing/2014/main" id="{DF384299-A328-420B-A4FA-07483ABF2140}"/>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09" name="Text Box 17">
          <a:extLst>
            <a:ext uri="{FF2B5EF4-FFF2-40B4-BE49-F238E27FC236}">
              <a16:creationId xmlns:a16="http://schemas.microsoft.com/office/drawing/2014/main" id="{51BFF878-A0F6-4B5D-9C1C-C2C6944EF0B6}"/>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10" name="Text Box 18">
          <a:extLst>
            <a:ext uri="{FF2B5EF4-FFF2-40B4-BE49-F238E27FC236}">
              <a16:creationId xmlns:a16="http://schemas.microsoft.com/office/drawing/2014/main" id="{6D7CA707-91EB-4E9D-BC0A-A337F2CB0B46}"/>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11" name="Text Box 19">
          <a:extLst>
            <a:ext uri="{FF2B5EF4-FFF2-40B4-BE49-F238E27FC236}">
              <a16:creationId xmlns:a16="http://schemas.microsoft.com/office/drawing/2014/main" id="{3F4406F5-C024-4919-B701-ED5377CF2EAB}"/>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12" name="Text Box 20">
          <a:extLst>
            <a:ext uri="{FF2B5EF4-FFF2-40B4-BE49-F238E27FC236}">
              <a16:creationId xmlns:a16="http://schemas.microsoft.com/office/drawing/2014/main" id="{421A3835-EBE7-4468-83F9-08EE1B9AD3F2}"/>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13" name="Text Box 21">
          <a:extLst>
            <a:ext uri="{FF2B5EF4-FFF2-40B4-BE49-F238E27FC236}">
              <a16:creationId xmlns:a16="http://schemas.microsoft.com/office/drawing/2014/main" id="{D7EE8D7F-D57D-4CDF-B29C-EB1AD05B9C08}"/>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14" name="Text Box 14">
          <a:extLst>
            <a:ext uri="{FF2B5EF4-FFF2-40B4-BE49-F238E27FC236}">
              <a16:creationId xmlns:a16="http://schemas.microsoft.com/office/drawing/2014/main" id="{80E4ABBA-F776-4C63-8C11-B56B78E99BD4}"/>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15" name="Text Box 15">
          <a:extLst>
            <a:ext uri="{FF2B5EF4-FFF2-40B4-BE49-F238E27FC236}">
              <a16:creationId xmlns:a16="http://schemas.microsoft.com/office/drawing/2014/main" id="{420CF2D3-93E8-4E68-8186-DDFE6CBC5B7B}"/>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16" name="Text Box 16">
          <a:extLst>
            <a:ext uri="{FF2B5EF4-FFF2-40B4-BE49-F238E27FC236}">
              <a16:creationId xmlns:a16="http://schemas.microsoft.com/office/drawing/2014/main" id="{C4B51072-6B2F-4C9C-9D20-2A84DDD0F817}"/>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17" name="Text Box 17">
          <a:extLst>
            <a:ext uri="{FF2B5EF4-FFF2-40B4-BE49-F238E27FC236}">
              <a16:creationId xmlns:a16="http://schemas.microsoft.com/office/drawing/2014/main" id="{CBCEBC15-635A-4DAC-A687-093FD767EABF}"/>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18" name="Text Box 18">
          <a:extLst>
            <a:ext uri="{FF2B5EF4-FFF2-40B4-BE49-F238E27FC236}">
              <a16:creationId xmlns:a16="http://schemas.microsoft.com/office/drawing/2014/main" id="{0348D939-D7E9-46CF-A92B-094AB5E52D65}"/>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19" name="Text Box 19">
          <a:extLst>
            <a:ext uri="{FF2B5EF4-FFF2-40B4-BE49-F238E27FC236}">
              <a16:creationId xmlns:a16="http://schemas.microsoft.com/office/drawing/2014/main" id="{D35CAED0-04C9-4014-A40A-961A2DEA2326}"/>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20" name="Text Box 20">
          <a:extLst>
            <a:ext uri="{FF2B5EF4-FFF2-40B4-BE49-F238E27FC236}">
              <a16:creationId xmlns:a16="http://schemas.microsoft.com/office/drawing/2014/main" id="{A49B8691-4F50-4E2F-83BB-868EDB2B0E18}"/>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21" name="Text Box 21">
          <a:extLst>
            <a:ext uri="{FF2B5EF4-FFF2-40B4-BE49-F238E27FC236}">
              <a16:creationId xmlns:a16="http://schemas.microsoft.com/office/drawing/2014/main" id="{1406B8D6-3AC5-458B-AEFA-C8B0F5035E5E}"/>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22" name="Text Box 22">
          <a:extLst>
            <a:ext uri="{FF2B5EF4-FFF2-40B4-BE49-F238E27FC236}">
              <a16:creationId xmlns:a16="http://schemas.microsoft.com/office/drawing/2014/main" id="{F369C9BD-83A9-4DCD-9A1F-917968D33945}"/>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23" name="Text Box 23">
          <a:extLst>
            <a:ext uri="{FF2B5EF4-FFF2-40B4-BE49-F238E27FC236}">
              <a16:creationId xmlns:a16="http://schemas.microsoft.com/office/drawing/2014/main" id="{8A757D1A-B5F5-44B9-9282-571AB83C7E5B}"/>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24" name="Text Box 24">
          <a:extLst>
            <a:ext uri="{FF2B5EF4-FFF2-40B4-BE49-F238E27FC236}">
              <a16:creationId xmlns:a16="http://schemas.microsoft.com/office/drawing/2014/main" id="{D2850887-3A15-4B7E-BC16-2A4A4AF2A4A1}"/>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25" name="Text Box 25">
          <a:extLst>
            <a:ext uri="{FF2B5EF4-FFF2-40B4-BE49-F238E27FC236}">
              <a16:creationId xmlns:a16="http://schemas.microsoft.com/office/drawing/2014/main" id="{2E8B2CB6-B002-4CA4-8B63-79645E874DA3}"/>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26" name="Text Box 26">
          <a:extLst>
            <a:ext uri="{FF2B5EF4-FFF2-40B4-BE49-F238E27FC236}">
              <a16:creationId xmlns:a16="http://schemas.microsoft.com/office/drawing/2014/main" id="{7621F51F-1E57-4F7A-801E-A28C241830EF}"/>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27" name="Text Box 27">
          <a:extLst>
            <a:ext uri="{FF2B5EF4-FFF2-40B4-BE49-F238E27FC236}">
              <a16:creationId xmlns:a16="http://schemas.microsoft.com/office/drawing/2014/main" id="{D4A3AA55-3A81-4B9B-A952-7C4D6F7E8B64}"/>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28" name="Text Box 28">
          <a:extLst>
            <a:ext uri="{FF2B5EF4-FFF2-40B4-BE49-F238E27FC236}">
              <a16:creationId xmlns:a16="http://schemas.microsoft.com/office/drawing/2014/main" id="{036E7787-A4AD-4F45-8B19-8E111D0936EE}"/>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29" name="Text Box 29">
          <a:extLst>
            <a:ext uri="{FF2B5EF4-FFF2-40B4-BE49-F238E27FC236}">
              <a16:creationId xmlns:a16="http://schemas.microsoft.com/office/drawing/2014/main" id="{BDF6D7A0-6E5F-4AC4-A083-DC04093D57E0}"/>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30" name="Text Box 14">
          <a:extLst>
            <a:ext uri="{FF2B5EF4-FFF2-40B4-BE49-F238E27FC236}">
              <a16:creationId xmlns:a16="http://schemas.microsoft.com/office/drawing/2014/main" id="{3717D47B-5EF0-40CB-A580-ECC7FF7749CC}"/>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31" name="Text Box 15">
          <a:extLst>
            <a:ext uri="{FF2B5EF4-FFF2-40B4-BE49-F238E27FC236}">
              <a16:creationId xmlns:a16="http://schemas.microsoft.com/office/drawing/2014/main" id="{536AB28C-3E06-42E2-B367-9CCF18334941}"/>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32" name="Text Box 16">
          <a:extLst>
            <a:ext uri="{FF2B5EF4-FFF2-40B4-BE49-F238E27FC236}">
              <a16:creationId xmlns:a16="http://schemas.microsoft.com/office/drawing/2014/main" id="{939591BE-D16A-4253-9CE8-40190D98C434}"/>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33" name="Text Box 17">
          <a:extLst>
            <a:ext uri="{FF2B5EF4-FFF2-40B4-BE49-F238E27FC236}">
              <a16:creationId xmlns:a16="http://schemas.microsoft.com/office/drawing/2014/main" id="{00A2D2AE-5DE0-4761-BB45-DBC424001F5A}"/>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34" name="Text Box 18">
          <a:extLst>
            <a:ext uri="{FF2B5EF4-FFF2-40B4-BE49-F238E27FC236}">
              <a16:creationId xmlns:a16="http://schemas.microsoft.com/office/drawing/2014/main" id="{9706FF2D-45FC-43CC-806E-C370371F167D}"/>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35" name="Text Box 19">
          <a:extLst>
            <a:ext uri="{FF2B5EF4-FFF2-40B4-BE49-F238E27FC236}">
              <a16:creationId xmlns:a16="http://schemas.microsoft.com/office/drawing/2014/main" id="{D63273BC-DCEF-4B6A-9B51-AA7A034FA3CD}"/>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36" name="Text Box 20">
          <a:extLst>
            <a:ext uri="{FF2B5EF4-FFF2-40B4-BE49-F238E27FC236}">
              <a16:creationId xmlns:a16="http://schemas.microsoft.com/office/drawing/2014/main" id="{C53DA072-54F4-4850-9FBF-B5FE5FDA11E2}"/>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37" name="Text Box 21">
          <a:extLst>
            <a:ext uri="{FF2B5EF4-FFF2-40B4-BE49-F238E27FC236}">
              <a16:creationId xmlns:a16="http://schemas.microsoft.com/office/drawing/2014/main" id="{B62CD7EB-EBF9-4543-B6C3-93E3D5D52C58}"/>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38" name="Text Box 14">
          <a:extLst>
            <a:ext uri="{FF2B5EF4-FFF2-40B4-BE49-F238E27FC236}">
              <a16:creationId xmlns:a16="http://schemas.microsoft.com/office/drawing/2014/main" id="{E2E92B6F-2335-4D1A-8911-C7F3EF2207AC}"/>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39" name="Text Box 15">
          <a:extLst>
            <a:ext uri="{FF2B5EF4-FFF2-40B4-BE49-F238E27FC236}">
              <a16:creationId xmlns:a16="http://schemas.microsoft.com/office/drawing/2014/main" id="{AC65FB4D-CE61-436F-B6D9-0D17CB7643E2}"/>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40" name="Text Box 16">
          <a:extLst>
            <a:ext uri="{FF2B5EF4-FFF2-40B4-BE49-F238E27FC236}">
              <a16:creationId xmlns:a16="http://schemas.microsoft.com/office/drawing/2014/main" id="{3014EB14-AA4B-4F24-999D-EE511EF1710F}"/>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41" name="Text Box 17">
          <a:extLst>
            <a:ext uri="{FF2B5EF4-FFF2-40B4-BE49-F238E27FC236}">
              <a16:creationId xmlns:a16="http://schemas.microsoft.com/office/drawing/2014/main" id="{B47DACBF-1D09-405B-8B3F-84A1BC325D34}"/>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42" name="Text Box 18">
          <a:extLst>
            <a:ext uri="{FF2B5EF4-FFF2-40B4-BE49-F238E27FC236}">
              <a16:creationId xmlns:a16="http://schemas.microsoft.com/office/drawing/2014/main" id="{26BDC446-0375-4C8E-B1C5-EB7012DEACC4}"/>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43" name="Text Box 19">
          <a:extLst>
            <a:ext uri="{FF2B5EF4-FFF2-40B4-BE49-F238E27FC236}">
              <a16:creationId xmlns:a16="http://schemas.microsoft.com/office/drawing/2014/main" id="{C6E13091-0CC7-4360-989D-6289240DE27D}"/>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44" name="Text Box 20">
          <a:extLst>
            <a:ext uri="{FF2B5EF4-FFF2-40B4-BE49-F238E27FC236}">
              <a16:creationId xmlns:a16="http://schemas.microsoft.com/office/drawing/2014/main" id="{BF7FA25C-D29D-4B7F-A556-56F4CFE405FC}"/>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88</xdr:row>
      <xdr:rowOff>0</xdr:rowOff>
    </xdr:from>
    <xdr:ext cx="76200" cy="133350"/>
    <xdr:sp macro="" textlink="">
      <xdr:nvSpPr>
        <xdr:cNvPr id="7845" name="Text Box 21">
          <a:extLst>
            <a:ext uri="{FF2B5EF4-FFF2-40B4-BE49-F238E27FC236}">
              <a16:creationId xmlns:a16="http://schemas.microsoft.com/office/drawing/2014/main" id="{64365ED9-7EB2-4CB3-BED5-D79E125690C2}"/>
            </a:ext>
          </a:extLst>
        </xdr:cNvPr>
        <xdr:cNvSpPr txBox="1">
          <a:spLocks noChangeArrowheads="1"/>
        </xdr:cNvSpPr>
      </xdr:nvSpPr>
      <xdr:spPr bwMode="auto">
        <a:xfrm>
          <a:off x="1496667" y="11910391"/>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455" name="TextBox 3">
          <a:extLst>
            <a:ext uri="{FF2B5EF4-FFF2-40B4-BE49-F238E27FC236}">
              <a16:creationId xmlns:a16="http://schemas.microsoft.com/office/drawing/2014/main" id="{9E9E561D-76A0-47C5-BA9C-F3AE30D3DB90}"/>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456" name="TextBox 3">
          <a:extLst>
            <a:ext uri="{FF2B5EF4-FFF2-40B4-BE49-F238E27FC236}">
              <a16:creationId xmlns:a16="http://schemas.microsoft.com/office/drawing/2014/main" id="{096D4C6E-D45D-47BA-A566-733CB2C1F0E1}"/>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457" name="TextBox 3">
          <a:extLst>
            <a:ext uri="{FF2B5EF4-FFF2-40B4-BE49-F238E27FC236}">
              <a16:creationId xmlns:a16="http://schemas.microsoft.com/office/drawing/2014/main" id="{10999796-87E4-479D-ACDC-A1C09859B83F}"/>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458" name="TextBox 3">
          <a:extLst>
            <a:ext uri="{FF2B5EF4-FFF2-40B4-BE49-F238E27FC236}">
              <a16:creationId xmlns:a16="http://schemas.microsoft.com/office/drawing/2014/main" id="{007B8587-0BF6-4618-A84B-F61F6F7BE9FC}"/>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459" name="TextBox 3">
          <a:extLst>
            <a:ext uri="{FF2B5EF4-FFF2-40B4-BE49-F238E27FC236}">
              <a16:creationId xmlns:a16="http://schemas.microsoft.com/office/drawing/2014/main" id="{857EDD4A-A672-4149-8DF7-AC64221D2128}"/>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460" name="TextBox 3">
          <a:extLst>
            <a:ext uri="{FF2B5EF4-FFF2-40B4-BE49-F238E27FC236}">
              <a16:creationId xmlns:a16="http://schemas.microsoft.com/office/drawing/2014/main" id="{DDC6D619-E274-4E72-8358-DCB3F4A17365}"/>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461" name="TextBox 3">
          <a:extLst>
            <a:ext uri="{FF2B5EF4-FFF2-40B4-BE49-F238E27FC236}">
              <a16:creationId xmlns:a16="http://schemas.microsoft.com/office/drawing/2014/main" id="{96BCE1C1-6BE6-42BE-8CA1-4DD1437122F4}"/>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462" name="TextBox 3">
          <a:extLst>
            <a:ext uri="{FF2B5EF4-FFF2-40B4-BE49-F238E27FC236}">
              <a16:creationId xmlns:a16="http://schemas.microsoft.com/office/drawing/2014/main" id="{9635A428-D070-4507-9C53-E28B2167DFDC}"/>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5308"/>
    <xdr:sp macro="" textlink="">
      <xdr:nvSpPr>
        <xdr:cNvPr id="8463" name="TextBox 3">
          <a:extLst>
            <a:ext uri="{FF2B5EF4-FFF2-40B4-BE49-F238E27FC236}">
              <a16:creationId xmlns:a16="http://schemas.microsoft.com/office/drawing/2014/main" id="{8959CB0A-7FD0-492E-A34B-F3685FD851DA}"/>
            </a:ext>
          </a:extLst>
        </xdr:cNvPr>
        <xdr:cNvSpPr txBox="1">
          <a:spLocks noChangeArrowheads="1"/>
        </xdr:cNvSpPr>
      </xdr:nvSpPr>
      <xdr:spPr bwMode="auto">
        <a:xfrm>
          <a:off x="2439642" y="5698435"/>
          <a:ext cx="0" cy="33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4086"/>
    <xdr:sp macro="" textlink="">
      <xdr:nvSpPr>
        <xdr:cNvPr id="8464" name="TextBox 3">
          <a:extLst>
            <a:ext uri="{FF2B5EF4-FFF2-40B4-BE49-F238E27FC236}">
              <a16:creationId xmlns:a16="http://schemas.microsoft.com/office/drawing/2014/main" id="{AB362B33-5C60-44B0-B0A0-0E1551896B3B}"/>
            </a:ext>
          </a:extLst>
        </xdr:cNvPr>
        <xdr:cNvSpPr txBox="1">
          <a:spLocks noChangeArrowheads="1"/>
        </xdr:cNvSpPr>
      </xdr:nvSpPr>
      <xdr:spPr bwMode="auto">
        <a:xfrm>
          <a:off x="2439642" y="56984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5308"/>
    <xdr:sp macro="" textlink="">
      <xdr:nvSpPr>
        <xdr:cNvPr id="8465" name="TextBox 3">
          <a:extLst>
            <a:ext uri="{FF2B5EF4-FFF2-40B4-BE49-F238E27FC236}">
              <a16:creationId xmlns:a16="http://schemas.microsoft.com/office/drawing/2014/main" id="{91A76CC5-122C-4F2E-ADDF-616ACDD5865F}"/>
            </a:ext>
          </a:extLst>
        </xdr:cNvPr>
        <xdr:cNvSpPr txBox="1">
          <a:spLocks noChangeArrowheads="1"/>
        </xdr:cNvSpPr>
      </xdr:nvSpPr>
      <xdr:spPr bwMode="auto">
        <a:xfrm>
          <a:off x="2439642" y="5698435"/>
          <a:ext cx="0" cy="33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4086"/>
    <xdr:sp macro="" textlink="">
      <xdr:nvSpPr>
        <xdr:cNvPr id="8466" name="TextBox 3">
          <a:extLst>
            <a:ext uri="{FF2B5EF4-FFF2-40B4-BE49-F238E27FC236}">
              <a16:creationId xmlns:a16="http://schemas.microsoft.com/office/drawing/2014/main" id="{89AFA282-65ED-425C-8B2B-0717A4997CC3}"/>
            </a:ext>
          </a:extLst>
        </xdr:cNvPr>
        <xdr:cNvSpPr txBox="1">
          <a:spLocks noChangeArrowheads="1"/>
        </xdr:cNvSpPr>
      </xdr:nvSpPr>
      <xdr:spPr bwMode="auto">
        <a:xfrm>
          <a:off x="2439642" y="56984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467" name="TextBox 3">
          <a:extLst>
            <a:ext uri="{FF2B5EF4-FFF2-40B4-BE49-F238E27FC236}">
              <a16:creationId xmlns:a16="http://schemas.microsoft.com/office/drawing/2014/main" id="{468B63F1-6B55-45C2-A90B-C0ACD8ED036B}"/>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468" name="TextBox 3">
          <a:extLst>
            <a:ext uri="{FF2B5EF4-FFF2-40B4-BE49-F238E27FC236}">
              <a16:creationId xmlns:a16="http://schemas.microsoft.com/office/drawing/2014/main" id="{4090CCDD-E435-43FE-9F51-92CFD4841550}"/>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4086"/>
    <xdr:sp macro="" textlink="">
      <xdr:nvSpPr>
        <xdr:cNvPr id="8469" name="TextBox 3">
          <a:extLst>
            <a:ext uri="{FF2B5EF4-FFF2-40B4-BE49-F238E27FC236}">
              <a16:creationId xmlns:a16="http://schemas.microsoft.com/office/drawing/2014/main" id="{E50F7215-05B0-4A2C-8262-5B830F04CD92}"/>
            </a:ext>
          </a:extLst>
        </xdr:cNvPr>
        <xdr:cNvSpPr txBox="1">
          <a:spLocks noChangeArrowheads="1"/>
        </xdr:cNvSpPr>
      </xdr:nvSpPr>
      <xdr:spPr bwMode="auto">
        <a:xfrm>
          <a:off x="2439642" y="56984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470" name="TextBox 3">
          <a:extLst>
            <a:ext uri="{FF2B5EF4-FFF2-40B4-BE49-F238E27FC236}">
              <a16:creationId xmlns:a16="http://schemas.microsoft.com/office/drawing/2014/main" id="{89E0E522-1B7C-4E09-BFF0-DF11D99B0D13}"/>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4086"/>
    <xdr:sp macro="" textlink="">
      <xdr:nvSpPr>
        <xdr:cNvPr id="8471" name="TextBox 3">
          <a:extLst>
            <a:ext uri="{FF2B5EF4-FFF2-40B4-BE49-F238E27FC236}">
              <a16:creationId xmlns:a16="http://schemas.microsoft.com/office/drawing/2014/main" id="{45BF0D0D-608F-4E26-940F-AFE11E732297}"/>
            </a:ext>
          </a:extLst>
        </xdr:cNvPr>
        <xdr:cNvSpPr txBox="1">
          <a:spLocks noChangeArrowheads="1"/>
        </xdr:cNvSpPr>
      </xdr:nvSpPr>
      <xdr:spPr bwMode="auto">
        <a:xfrm>
          <a:off x="2439642" y="56984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472" name="TextBox 3">
          <a:extLst>
            <a:ext uri="{FF2B5EF4-FFF2-40B4-BE49-F238E27FC236}">
              <a16:creationId xmlns:a16="http://schemas.microsoft.com/office/drawing/2014/main" id="{315E2A83-D26F-4754-A60F-771AE4DD9BB5}"/>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7261"/>
    <xdr:sp macro="" textlink="">
      <xdr:nvSpPr>
        <xdr:cNvPr id="8473" name="TextBox 3">
          <a:extLst>
            <a:ext uri="{FF2B5EF4-FFF2-40B4-BE49-F238E27FC236}">
              <a16:creationId xmlns:a16="http://schemas.microsoft.com/office/drawing/2014/main" id="{5BFAE162-4429-424A-B625-29273339751A}"/>
            </a:ext>
          </a:extLst>
        </xdr:cNvPr>
        <xdr:cNvSpPr txBox="1">
          <a:spLocks noChangeArrowheads="1"/>
        </xdr:cNvSpPr>
      </xdr:nvSpPr>
      <xdr:spPr bwMode="auto">
        <a:xfrm>
          <a:off x="2439642" y="569843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474" name="TextBox 3">
          <a:extLst>
            <a:ext uri="{FF2B5EF4-FFF2-40B4-BE49-F238E27FC236}">
              <a16:creationId xmlns:a16="http://schemas.microsoft.com/office/drawing/2014/main" id="{8C19EA7E-05FE-4D82-8225-F2D94A8D414F}"/>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7261"/>
    <xdr:sp macro="" textlink="">
      <xdr:nvSpPr>
        <xdr:cNvPr id="8475" name="TextBox 3">
          <a:extLst>
            <a:ext uri="{FF2B5EF4-FFF2-40B4-BE49-F238E27FC236}">
              <a16:creationId xmlns:a16="http://schemas.microsoft.com/office/drawing/2014/main" id="{7DB3BB8D-FBFF-4444-830E-7A26077C8870}"/>
            </a:ext>
          </a:extLst>
        </xdr:cNvPr>
        <xdr:cNvSpPr txBox="1">
          <a:spLocks noChangeArrowheads="1"/>
        </xdr:cNvSpPr>
      </xdr:nvSpPr>
      <xdr:spPr bwMode="auto">
        <a:xfrm>
          <a:off x="2439642" y="569843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476" name="TextBox 3">
          <a:extLst>
            <a:ext uri="{FF2B5EF4-FFF2-40B4-BE49-F238E27FC236}">
              <a16:creationId xmlns:a16="http://schemas.microsoft.com/office/drawing/2014/main" id="{4D4AC232-8470-4760-9F91-62F75F26E957}"/>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7261"/>
    <xdr:sp macro="" textlink="">
      <xdr:nvSpPr>
        <xdr:cNvPr id="8477" name="TextBox 3">
          <a:extLst>
            <a:ext uri="{FF2B5EF4-FFF2-40B4-BE49-F238E27FC236}">
              <a16:creationId xmlns:a16="http://schemas.microsoft.com/office/drawing/2014/main" id="{E1F0239C-5A09-48B0-8316-3D2DF202C7A2}"/>
            </a:ext>
          </a:extLst>
        </xdr:cNvPr>
        <xdr:cNvSpPr txBox="1">
          <a:spLocks noChangeArrowheads="1"/>
        </xdr:cNvSpPr>
      </xdr:nvSpPr>
      <xdr:spPr bwMode="auto">
        <a:xfrm>
          <a:off x="2439642" y="569843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478" name="TextBox 3">
          <a:extLst>
            <a:ext uri="{FF2B5EF4-FFF2-40B4-BE49-F238E27FC236}">
              <a16:creationId xmlns:a16="http://schemas.microsoft.com/office/drawing/2014/main" id="{9F7655DE-F1A4-409A-B31E-E75F6C47B0DC}"/>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479" name="TextBox 3">
          <a:extLst>
            <a:ext uri="{FF2B5EF4-FFF2-40B4-BE49-F238E27FC236}">
              <a16:creationId xmlns:a16="http://schemas.microsoft.com/office/drawing/2014/main" id="{69F2AD3D-1B99-4670-9988-718FD33A8941}"/>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480" name="TextBox 3">
          <a:extLst>
            <a:ext uri="{FF2B5EF4-FFF2-40B4-BE49-F238E27FC236}">
              <a16:creationId xmlns:a16="http://schemas.microsoft.com/office/drawing/2014/main" id="{E6A78D99-5A85-4E24-9590-C8D87EAA6C20}"/>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481" name="TextBox 3">
          <a:extLst>
            <a:ext uri="{FF2B5EF4-FFF2-40B4-BE49-F238E27FC236}">
              <a16:creationId xmlns:a16="http://schemas.microsoft.com/office/drawing/2014/main" id="{0A3D3932-DD0C-4C63-92F3-8FAAD0018170}"/>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482" name="TextBox 3">
          <a:extLst>
            <a:ext uri="{FF2B5EF4-FFF2-40B4-BE49-F238E27FC236}">
              <a16:creationId xmlns:a16="http://schemas.microsoft.com/office/drawing/2014/main" id="{C2847F7A-957B-4133-90C5-63D4418B70BA}"/>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483" name="TextBox 3">
          <a:extLst>
            <a:ext uri="{FF2B5EF4-FFF2-40B4-BE49-F238E27FC236}">
              <a16:creationId xmlns:a16="http://schemas.microsoft.com/office/drawing/2014/main" id="{CDB74CDB-F96C-4390-A226-9C7556FB8602}"/>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484" name="TextBox 3">
          <a:extLst>
            <a:ext uri="{FF2B5EF4-FFF2-40B4-BE49-F238E27FC236}">
              <a16:creationId xmlns:a16="http://schemas.microsoft.com/office/drawing/2014/main" id="{817C2753-5743-423C-995B-CEF4D9ADA3E0}"/>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485" name="TextBox 3">
          <a:extLst>
            <a:ext uri="{FF2B5EF4-FFF2-40B4-BE49-F238E27FC236}">
              <a16:creationId xmlns:a16="http://schemas.microsoft.com/office/drawing/2014/main" id="{A265F50A-92D8-4B5E-96B5-9F43946354EA}"/>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486" name="TextBox 3">
          <a:extLst>
            <a:ext uri="{FF2B5EF4-FFF2-40B4-BE49-F238E27FC236}">
              <a16:creationId xmlns:a16="http://schemas.microsoft.com/office/drawing/2014/main" id="{856838E9-B96C-4680-B93A-45FEF262E04B}"/>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487" name="TextBox 3">
          <a:extLst>
            <a:ext uri="{FF2B5EF4-FFF2-40B4-BE49-F238E27FC236}">
              <a16:creationId xmlns:a16="http://schemas.microsoft.com/office/drawing/2014/main" id="{ED520E0D-DD8B-42B9-8BA6-90328FC3F0E6}"/>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488" name="Text Box 22">
          <a:extLst>
            <a:ext uri="{FF2B5EF4-FFF2-40B4-BE49-F238E27FC236}">
              <a16:creationId xmlns:a16="http://schemas.microsoft.com/office/drawing/2014/main" id="{29220AA0-6EF1-484E-BFE7-5032FC212E16}"/>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489" name="Text Box 23">
          <a:extLst>
            <a:ext uri="{FF2B5EF4-FFF2-40B4-BE49-F238E27FC236}">
              <a16:creationId xmlns:a16="http://schemas.microsoft.com/office/drawing/2014/main" id="{5DFCB1FF-DA2D-405F-9304-A1868043F715}"/>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490" name="Text Box 24">
          <a:extLst>
            <a:ext uri="{FF2B5EF4-FFF2-40B4-BE49-F238E27FC236}">
              <a16:creationId xmlns:a16="http://schemas.microsoft.com/office/drawing/2014/main" id="{AEB38B9B-E55B-4289-90B1-40224E2A94B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491" name="Text Box 25">
          <a:extLst>
            <a:ext uri="{FF2B5EF4-FFF2-40B4-BE49-F238E27FC236}">
              <a16:creationId xmlns:a16="http://schemas.microsoft.com/office/drawing/2014/main" id="{0BC54F38-A232-4930-B810-E811DDA4799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492" name="Text Box 26">
          <a:extLst>
            <a:ext uri="{FF2B5EF4-FFF2-40B4-BE49-F238E27FC236}">
              <a16:creationId xmlns:a16="http://schemas.microsoft.com/office/drawing/2014/main" id="{4D60A223-E553-42CD-83FC-368412765C35}"/>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493" name="Text Box 27">
          <a:extLst>
            <a:ext uri="{FF2B5EF4-FFF2-40B4-BE49-F238E27FC236}">
              <a16:creationId xmlns:a16="http://schemas.microsoft.com/office/drawing/2014/main" id="{247A0339-BBFA-41A2-AA24-6282F6D734D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494" name="Text Box 28">
          <a:extLst>
            <a:ext uri="{FF2B5EF4-FFF2-40B4-BE49-F238E27FC236}">
              <a16:creationId xmlns:a16="http://schemas.microsoft.com/office/drawing/2014/main" id="{A3AC4220-E110-4960-8D5E-BC8B1FE5278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495" name="Text Box 29">
          <a:extLst>
            <a:ext uri="{FF2B5EF4-FFF2-40B4-BE49-F238E27FC236}">
              <a16:creationId xmlns:a16="http://schemas.microsoft.com/office/drawing/2014/main" id="{12BF1907-F956-40F3-9BF5-8153B3EA9701}"/>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496" name="Text Box 14">
          <a:extLst>
            <a:ext uri="{FF2B5EF4-FFF2-40B4-BE49-F238E27FC236}">
              <a16:creationId xmlns:a16="http://schemas.microsoft.com/office/drawing/2014/main" id="{F3EE70A3-C66D-4444-9E35-0E9414FB3DB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497" name="Text Box 15">
          <a:extLst>
            <a:ext uri="{FF2B5EF4-FFF2-40B4-BE49-F238E27FC236}">
              <a16:creationId xmlns:a16="http://schemas.microsoft.com/office/drawing/2014/main" id="{5261B07E-AF27-43EE-95BA-4A72385B0C00}"/>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498" name="Text Box 16">
          <a:extLst>
            <a:ext uri="{FF2B5EF4-FFF2-40B4-BE49-F238E27FC236}">
              <a16:creationId xmlns:a16="http://schemas.microsoft.com/office/drawing/2014/main" id="{D9B62C15-33EE-4C63-AFEA-6C490EE501A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499" name="Text Box 17">
          <a:extLst>
            <a:ext uri="{FF2B5EF4-FFF2-40B4-BE49-F238E27FC236}">
              <a16:creationId xmlns:a16="http://schemas.microsoft.com/office/drawing/2014/main" id="{AA5353D5-25AE-40A2-9FCA-8CC991DDB50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00" name="Text Box 18">
          <a:extLst>
            <a:ext uri="{FF2B5EF4-FFF2-40B4-BE49-F238E27FC236}">
              <a16:creationId xmlns:a16="http://schemas.microsoft.com/office/drawing/2014/main" id="{5F5064A8-288E-40D3-955E-521C438B640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01" name="Text Box 19">
          <a:extLst>
            <a:ext uri="{FF2B5EF4-FFF2-40B4-BE49-F238E27FC236}">
              <a16:creationId xmlns:a16="http://schemas.microsoft.com/office/drawing/2014/main" id="{04E3E06D-ED5F-4BBC-BCC9-8B529A9F6E4D}"/>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02" name="Text Box 20">
          <a:extLst>
            <a:ext uri="{FF2B5EF4-FFF2-40B4-BE49-F238E27FC236}">
              <a16:creationId xmlns:a16="http://schemas.microsoft.com/office/drawing/2014/main" id="{BE1707E5-9E46-47AD-878C-19720F1D6C6B}"/>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03" name="Text Box 21">
          <a:extLst>
            <a:ext uri="{FF2B5EF4-FFF2-40B4-BE49-F238E27FC236}">
              <a16:creationId xmlns:a16="http://schemas.microsoft.com/office/drawing/2014/main" id="{97FFDD40-8773-48FB-B78E-9D9FDF5DA5B5}"/>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04" name="Text Box 14">
          <a:extLst>
            <a:ext uri="{FF2B5EF4-FFF2-40B4-BE49-F238E27FC236}">
              <a16:creationId xmlns:a16="http://schemas.microsoft.com/office/drawing/2014/main" id="{FD53C721-A452-49A7-AC7E-822F3412716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05" name="Text Box 15">
          <a:extLst>
            <a:ext uri="{FF2B5EF4-FFF2-40B4-BE49-F238E27FC236}">
              <a16:creationId xmlns:a16="http://schemas.microsoft.com/office/drawing/2014/main" id="{78D70783-C9C7-4EF2-8A6C-5B4E2F187D46}"/>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06" name="Text Box 16">
          <a:extLst>
            <a:ext uri="{FF2B5EF4-FFF2-40B4-BE49-F238E27FC236}">
              <a16:creationId xmlns:a16="http://schemas.microsoft.com/office/drawing/2014/main" id="{4D8DD450-3EF5-4B5B-B3C6-654C2F22C6C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07" name="Text Box 17">
          <a:extLst>
            <a:ext uri="{FF2B5EF4-FFF2-40B4-BE49-F238E27FC236}">
              <a16:creationId xmlns:a16="http://schemas.microsoft.com/office/drawing/2014/main" id="{213DF9E8-F8D3-4A99-AB8D-508CB05E3A3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08" name="Text Box 18">
          <a:extLst>
            <a:ext uri="{FF2B5EF4-FFF2-40B4-BE49-F238E27FC236}">
              <a16:creationId xmlns:a16="http://schemas.microsoft.com/office/drawing/2014/main" id="{782D6E98-819F-4692-BA5E-03CE57D78191}"/>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09" name="Text Box 19">
          <a:extLst>
            <a:ext uri="{FF2B5EF4-FFF2-40B4-BE49-F238E27FC236}">
              <a16:creationId xmlns:a16="http://schemas.microsoft.com/office/drawing/2014/main" id="{64C81A22-2BA0-4A98-AE46-612133DBC42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10" name="Text Box 20">
          <a:extLst>
            <a:ext uri="{FF2B5EF4-FFF2-40B4-BE49-F238E27FC236}">
              <a16:creationId xmlns:a16="http://schemas.microsoft.com/office/drawing/2014/main" id="{09DFD214-62B0-4720-B862-EDDDFB3B1881}"/>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11" name="Text Box 21">
          <a:extLst>
            <a:ext uri="{FF2B5EF4-FFF2-40B4-BE49-F238E27FC236}">
              <a16:creationId xmlns:a16="http://schemas.microsoft.com/office/drawing/2014/main" id="{CE912E74-6109-49F8-B5BC-5C66DAF177B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12" name="Text Box 22">
          <a:extLst>
            <a:ext uri="{FF2B5EF4-FFF2-40B4-BE49-F238E27FC236}">
              <a16:creationId xmlns:a16="http://schemas.microsoft.com/office/drawing/2014/main" id="{A5042912-9981-4971-9C6F-84D9BF22DD6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13" name="Text Box 23">
          <a:extLst>
            <a:ext uri="{FF2B5EF4-FFF2-40B4-BE49-F238E27FC236}">
              <a16:creationId xmlns:a16="http://schemas.microsoft.com/office/drawing/2014/main" id="{84B7E092-065C-4C1D-BB93-D8CC9BF1C788}"/>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14" name="Text Box 24">
          <a:extLst>
            <a:ext uri="{FF2B5EF4-FFF2-40B4-BE49-F238E27FC236}">
              <a16:creationId xmlns:a16="http://schemas.microsoft.com/office/drawing/2014/main" id="{A3194A00-9F28-4F40-AE06-CCD6FAF546D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15" name="Text Box 25">
          <a:extLst>
            <a:ext uri="{FF2B5EF4-FFF2-40B4-BE49-F238E27FC236}">
              <a16:creationId xmlns:a16="http://schemas.microsoft.com/office/drawing/2014/main" id="{638C94D8-82EB-4D3B-B3F9-077F00E2464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16" name="Text Box 26">
          <a:extLst>
            <a:ext uri="{FF2B5EF4-FFF2-40B4-BE49-F238E27FC236}">
              <a16:creationId xmlns:a16="http://schemas.microsoft.com/office/drawing/2014/main" id="{FE0C6746-2177-4AED-BD31-D31F77AC80F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17" name="Text Box 27">
          <a:extLst>
            <a:ext uri="{FF2B5EF4-FFF2-40B4-BE49-F238E27FC236}">
              <a16:creationId xmlns:a16="http://schemas.microsoft.com/office/drawing/2014/main" id="{EE998A2C-371E-4C43-B79C-FB93E688374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18" name="Text Box 28">
          <a:extLst>
            <a:ext uri="{FF2B5EF4-FFF2-40B4-BE49-F238E27FC236}">
              <a16:creationId xmlns:a16="http://schemas.microsoft.com/office/drawing/2014/main" id="{6C14E9F5-5827-4BE3-A050-5FD4924BD165}"/>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19" name="Text Box 29">
          <a:extLst>
            <a:ext uri="{FF2B5EF4-FFF2-40B4-BE49-F238E27FC236}">
              <a16:creationId xmlns:a16="http://schemas.microsoft.com/office/drawing/2014/main" id="{6F185064-1958-4F95-BC10-BE087676482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20" name="Text Box 14">
          <a:extLst>
            <a:ext uri="{FF2B5EF4-FFF2-40B4-BE49-F238E27FC236}">
              <a16:creationId xmlns:a16="http://schemas.microsoft.com/office/drawing/2014/main" id="{3C4B7B44-55D1-454B-B4DC-DA45222FAA2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21" name="Text Box 15">
          <a:extLst>
            <a:ext uri="{FF2B5EF4-FFF2-40B4-BE49-F238E27FC236}">
              <a16:creationId xmlns:a16="http://schemas.microsoft.com/office/drawing/2014/main" id="{562D596F-3DD4-4D7D-9EAC-053CF87C1761}"/>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22" name="Text Box 16">
          <a:extLst>
            <a:ext uri="{FF2B5EF4-FFF2-40B4-BE49-F238E27FC236}">
              <a16:creationId xmlns:a16="http://schemas.microsoft.com/office/drawing/2014/main" id="{33CD70D1-74A6-475D-A562-66060C23A780}"/>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23" name="Text Box 17">
          <a:extLst>
            <a:ext uri="{FF2B5EF4-FFF2-40B4-BE49-F238E27FC236}">
              <a16:creationId xmlns:a16="http://schemas.microsoft.com/office/drawing/2014/main" id="{0830F0C2-5008-40A1-A68E-03EEE39B458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24" name="Text Box 18">
          <a:extLst>
            <a:ext uri="{FF2B5EF4-FFF2-40B4-BE49-F238E27FC236}">
              <a16:creationId xmlns:a16="http://schemas.microsoft.com/office/drawing/2014/main" id="{F1FBCFB8-8357-40E1-9EEE-E9D901D2704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25" name="Text Box 19">
          <a:extLst>
            <a:ext uri="{FF2B5EF4-FFF2-40B4-BE49-F238E27FC236}">
              <a16:creationId xmlns:a16="http://schemas.microsoft.com/office/drawing/2014/main" id="{DBBFB979-986E-482D-B6B8-DA4CDB9A6198}"/>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26" name="Text Box 20">
          <a:extLst>
            <a:ext uri="{FF2B5EF4-FFF2-40B4-BE49-F238E27FC236}">
              <a16:creationId xmlns:a16="http://schemas.microsoft.com/office/drawing/2014/main" id="{6161178A-0468-47A1-AF6D-58EB38098D0B}"/>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27" name="Text Box 21">
          <a:extLst>
            <a:ext uri="{FF2B5EF4-FFF2-40B4-BE49-F238E27FC236}">
              <a16:creationId xmlns:a16="http://schemas.microsoft.com/office/drawing/2014/main" id="{838D7D6B-C0B5-4B86-A037-FEA582A61D7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28" name="Text Box 14">
          <a:extLst>
            <a:ext uri="{FF2B5EF4-FFF2-40B4-BE49-F238E27FC236}">
              <a16:creationId xmlns:a16="http://schemas.microsoft.com/office/drawing/2014/main" id="{18B830D7-9B3A-457A-8754-EFD7995AA991}"/>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29" name="Text Box 15">
          <a:extLst>
            <a:ext uri="{FF2B5EF4-FFF2-40B4-BE49-F238E27FC236}">
              <a16:creationId xmlns:a16="http://schemas.microsoft.com/office/drawing/2014/main" id="{3B2FB7E0-414F-42F4-AC07-AA94D8D59A5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30" name="Text Box 16">
          <a:extLst>
            <a:ext uri="{FF2B5EF4-FFF2-40B4-BE49-F238E27FC236}">
              <a16:creationId xmlns:a16="http://schemas.microsoft.com/office/drawing/2014/main" id="{421688F4-DBC0-4B12-BAE4-3830481624B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31" name="Text Box 17">
          <a:extLst>
            <a:ext uri="{FF2B5EF4-FFF2-40B4-BE49-F238E27FC236}">
              <a16:creationId xmlns:a16="http://schemas.microsoft.com/office/drawing/2014/main" id="{552A8F32-579A-4716-8423-6E05E3829106}"/>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32" name="Text Box 18">
          <a:extLst>
            <a:ext uri="{FF2B5EF4-FFF2-40B4-BE49-F238E27FC236}">
              <a16:creationId xmlns:a16="http://schemas.microsoft.com/office/drawing/2014/main" id="{DE60EFE3-4C00-4A3E-9483-094BCF068816}"/>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33" name="Text Box 19">
          <a:extLst>
            <a:ext uri="{FF2B5EF4-FFF2-40B4-BE49-F238E27FC236}">
              <a16:creationId xmlns:a16="http://schemas.microsoft.com/office/drawing/2014/main" id="{045EBB85-FCE3-470E-B87C-DD241E38473B}"/>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34" name="Text Box 20">
          <a:extLst>
            <a:ext uri="{FF2B5EF4-FFF2-40B4-BE49-F238E27FC236}">
              <a16:creationId xmlns:a16="http://schemas.microsoft.com/office/drawing/2014/main" id="{6084E4E8-ECE1-4C0D-A963-86E59E3BDF91}"/>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35" name="Text Box 21">
          <a:extLst>
            <a:ext uri="{FF2B5EF4-FFF2-40B4-BE49-F238E27FC236}">
              <a16:creationId xmlns:a16="http://schemas.microsoft.com/office/drawing/2014/main" id="{BD7AE12C-09BC-4F92-82D1-B94DC0BBB05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36" name="Text Box 22">
          <a:extLst>
            <a:ext uri="{FF2B5EF4-FFF2-40B4-BE49-F238E27FC236}">
              <a16:creationId xmlns:a16="http://schemas.microsoft.com/office/drawing/2014/main" id="{D4C297FA-0081-4037-B5CF-A177699D536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37" name="Text Box 23">
          <a:extLst>
            <a:ext uri="{FF2B5EF4-FFF2-40B4-BE49-F238E27FC236}">
              <a16:creationId xmlns:a16="http://schemas.microsoft.com/office/drawing/2014/main" id="{BBDE7C71-791F-4E0C-BEEF-CBFB62D80E3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38" name="Text Box 24">
          <a:extLst>
            <a:ext uri="{FF2B5EF4-FFF2-40B4-BE49-F238E27FC236}">
              <a16:creationId xmlns:a16="http://schemas.microsoft.com/office/drawing/2014/main" id="{36CD88FC-6715-45B1-AD51-DF28CD02E24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39" name="Text Box 25">
          <a:extLst>
            <a:ext uri="{FF2B5EF4-FFF2-40B4-BE49-F238E27FC236}">
              <a16:creationId xmlns:a16="http://schemas.microsoft.com/office/drawing/2014/main" id="{F83A2F1D-386C-473E-87EF-2936EDD1AB1D}"/>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40" name="Text Box 26">
          <a:extLst>
            <a:ext uri="{FF2B5EF4-FFF2-40B4-BE49-F238E27FC236}">
              <a16:creationId xmlns:a16="http://schemas.microsoft.com/office/drawing/2014/main" id="{6C2CDF00-C1E2-4954-8CEB-63A942790B88}"/>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41" name="Text Box 27">
          <a:extLst>
            <a:ext uri="{FF2B5EF4-FFF2-40B4-BE49-F238E27FC236}">
              <a16:creationId xmlns:a16="http://schemas.microsoft.com/office/drawing/2014/main" id="{6C9714AD-9DAF-4E9D-BB6B-E01FBD8E76D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42" name="Text Box 28">
          <a:extLst>
            <a:ext uri="{FF2B5EF4-FFF2-40B4-BE49-F238E27FC236}">
              <a16:creationId xmlns:a16="http://schemas.microsoft.com/office/drawing/2014/main" id="{87D77627-0E2D-46CB-B7F9-053E136F1DC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43" name="Text Box 29">
          <a:extLst>
            <a:ext uri="{FF2B5EF4-FFF2-40B4-BE49-F238E27FC236}">
              <a16:creationId xmlns:a16="http://schemas.microsoft.com/office/drawing/2014/main" id="{B9FA5C80-AB66-4CD1-957F-A72AE72D91B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44" name="Text Box 14">
          <a:extLst>
            <a:ext uri="{FF2B5EF4-FFF2-40B4-BE49-F238E27FC236}">
              <a16:creationId xmlns:a16="http://schemas.microsoft.com/office/drawing/2014/main" id="{88ABADCC-80A8-4F69-A67E-0D669B185610}"/>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45" name="Text Box 15">
          <a:extLst>
            <a:ext uri="{FF2B5EF4-FFF2-40B4-BE49-F238E27FC236}">
              <a16:creationId xmlns:a16="http://schemas.microsoft.com/office/drawing/2014/main" id="{6508F593-EB21-41B5-82F0-90C9403209C0}"/>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46" name="Text Box 16">
          <a:extLst>
            <a:ext uri="{FF2B5EF4-FFF2-40B4-BE49-F238E27FC236}">
              <a16:creationId xmlns:a16="http://schemas.microsoft.com/office/drawing/2014/main" id="{74402678-ECC6-4BD7-96E5-FD2671494AFE}"/>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47" name="Text Box 17">
          <a:extLst>
            <a:ext uri="{FF2B5EF4-FFF2-40B4-BE49-F238E27FC236}">
              <a16:creationId xmlns:a16="http://schemas.microsoft.com/office/drawing/2014/main" id="{7F0C7861-D1FD-4F5A-BC06-83578A6E97B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48" name="Text Box 18">
          <a:extLst>
            <a:ext uri="{FF2B5EF4-FFF2-40B4-BE49-F238E27FC236}">
              <a16:creationId xmlns:a16="http://schemas.microsoft.com/office/drawing/2014/main" id="{E1219965-19BD-4968-8DAC-F2D27BB18FA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49" name="Text Box 19">
          <a:extLst>
            <a:ext uri="{FF2B5EF4-FFF2-40B4-BE49-F238E27FC236}">
              <a16:creationId xmlns:a16="http://schemas.microsoft.com/office/drawing/2014/main" id="{CFBCA577-17DF-4E6E-8AB3-D0B143D96E2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50" name="Text Box 20">
          <a:extLst>
            <a:ext uri="{FF2B5EF4-FFF2-40B4-BE49-F238E27FC236}">
              <a16:creationId xmlns:a16="http://schemas.microsoft.com/office/drawing/2014/main" id="{6826B401-E8D2-4423-899F-2BE1C87A8540}"/>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51" name="Text Box 21">
          <a:extLst>
            <a:ext uri="{FF2B5EF4-FFF2-40B4-BE49-F238E27FC236}">
              <a16:creationId xmlns:a16="http://schemas.microsoft.com/office/drawing/2014/main" id="{7A304043-D253-47FE-BF75-682CBA3B297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52" name="Text Box 14">
          <a:extLst>
            <a:ext uri="{FF2B5EF4-FFF2-40B4-BE49-F238E27FC236}">
              <a16:creationId xmlns:a16="http://schemas.microsoft.com/office/drawing/2014/main" id="{25E75166-55F9-4199-AFB3-141C130D1EB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53" name="Text Box 15">
          <a:extLst>
            <a:ext uri="{FF2B5EF4-FFF2-40B4-BE49-F238E27FC236}">
              <a16:creationId xmlns:a16="http://schemas.microsoft.com/office/drawing/2014/main" id="{074126D6-4B12-4626-8381-B2913FF2B99D}"/>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54" name="Text Box 16">
          <a:extLst>
            <a:ext uri="{FF2B5EF4-FFF2-40B4-BE49-F238E27FC236}">
              <a16:creationId xmlns:a16="http://schemas.microsoft.com/office/drawing/2014/main" id="{4B8D8886-51BC-4B1A-B88A-2C103C269AA0}"/>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55" name="Text Box 17">
          <a:extLst>
            <a:ext uri="{FF2B5EF4-FFF2-40B4-BE49-F238E27FC236}">
              <a16:creationId xmlns:a16="http://schemas.microsoft.com/office/drawing/2014/main" id="{03423527-4A0A-495E-8CEB-07ED61E32EF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56" name="Text Box 18">
          <a:extLst>
            <a:ext uri="{FF2B5EF4-FFF2-40B4-BE49-F238E27FC236}">
              <a16:creationId xmlns:a16="http://schemas.microsoft.com/office/drawing/2014/main" id="{6156D394-E962-4E2B-B014-9724F96BF761}"/>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57" name="Text Box 19">
          <a:extLst>
            <a:ext uri="{FF2B5EF4-FFF2-40B4-BE49-F238E27FC236}">
              <a16:creationId xmlns:a16="http://schemas.microsoft.com/office/drawing/2014/main" id="{0CEFFF80-2839-46C4-A122-47905316359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58" name="Text Box 20">
          <a:extLst>
            <a:ext uri="{FF2B5EF4-FFF2-40B4-BE49-F238E27FC236}">
              <a16:creationId xmlns:a16="http://schemas.microsoft.com/office/drawing/2014/main" id="{7AFB8357-0F02-4758-99E9-AD9B92420BD8}"/>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59" name="Text Box 21">
          <a:extLst>
            <a:ext uri="{FF2B5EF4-FFF2-40B4-BE49-F238E27FC236}">
              <a16:creationId xmlns:a16="http://schemas.microsoft.com/office/drawing/2014/main" id="{D9030FDB-F0F5-4A43-94E5-42DC64E5ADDB}"/>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560" name="TextBox 3">
          <a:extLst>
            <a:ext uri="{FF2B5EF4-FFF2-40B4-BE49-F238E27FC236}">
              <a16:creationId xmlns:a16="http://schemas.microsoft.com/office/drawing/2014/main" id="{89B93349-413D-4194-A355-C38D6954D010}"/>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561" name="TextBox 3">
          <a:extLst>
            <a:ext uri="{FF2B5EF4-FFF2-40B4-BE49-F238E27FC236}">
              <a16:creationId xmlns:a16="http://schemas.microsoft.com/office/drawing/2014/main" id="{96AAF716-46F6-43B8-9D63-CA50FE3A69C0}"/>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62" name="Text Box 22">
          <a:extLst>
            <a:ext uri="{FF2B5EF4-FFF2-40B4-BE49-F238E27FC236}">
              <a16:creationId xmlns:a16="http://schemas.microsoft.com/office/drawing/2014/main" id="{83E383E2-926A-4941-8033-87CC0BCDE0F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63" name="Text Box 23">
          <a:extLst>
            <a:ext uri="{FF2B5EF4-FFF2-40B4-BE49-F238E27FC236}">
              <a16:creationId xmlns:a16="http://schemas.microsoft.com/office/drawing/2014/main" id="{47F4299F-26F0-4D71-9128-2E1375400B5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64" name="Text Box 24">
          <a:extLst>
            <a:ext uri="{FF2B5EF4-FFF2-40B4-BE49-F238E27FC236}">
              <a16:creationId xmlns:a16="http://schemas.microsoft.com/office/drawing/2014/main" id="{A7E3B456-D9E8-40A9-8F60-5856AFCF9C2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65" name="Text Box 25">
          <a:extLst>
            <a:ext uri="{FF2B5EF4-FFF2-40B4-BE49-F238E27FC236}">
              <a16:creationId xmlns:a16="http://schemas.microsoft.com/office/drawing/2014/main" id="{4F8915A8-F401-48F9-B89F-05B889B2626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66" name="Text Box 26">
          <a:extLst>
            <a:ext uri="{FF2B5EF4-FFF2-40B4-BE49-F238E27FC236}">
              <a16:creationId xmlns:a16="http://schemas.microsoft.com/office/drawing/2014/main" id="{B3DEB077-1AB6-4C29-843F-8112E4DD1B5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67" name="Text Box 27">
          <a:extLst>
            <a:ext uri="{FF2B5EF4-FFF2-40B4-BE49-F238E27FC236}">
              <a16:creationId xmlns:a16="http://schemas.microsoft.com/office/drawing/2014/main" id="{BF4CFB3B-7A67-4D3A-B19D-54542E2DF34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68" name="Text Box 28">
          <a:extLst>
            <a:ext uri="{FF2B5EF4-FFF2-40B4-BE49-F238E27FC236}">
              <a16:creationId xmlns:a16="http://schemas.microsoft.com/office/drawing/2014/main" id="{2D6D0B85-2564-435B-934A-869FED5C711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69" name="Text Box 29">
          <a:extLst>
            <a:ext uri="{FF2B5EF4-FFF2-40B4-BE49-F238E27FC236}">
              <a16:creationId xmlns:a16="http://schemas.microsoft.com/office/drawing/2014/main" id="{5022DD90-B95C-49A2-91D0-0303B4F71DD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70" name="Text Box 14">
          <a:extLst>
            <a:ext uri="{FF2B5EF4-FFF2-40B4-BE49-F238E27FC236}">
              <a16:creationId xmlns:a16="http://schemas.microsoft.com/office/drawing/2014/main" id="{75556D49-0BA5-43C7-9A66-0C0308446FD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71" name="Text Box 15">
          <a:extLst>
            <a:ext uri="{FF2B5EF4-FFF2-40B4-BE49-F238E27FC236}">
              <a16:creationId xmlns:a16="http://schemas.microsoft.com/office/drawing/2014/main" id="{FB197B7E-D445-4983-9DB5-12391931D20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72" name="Text Box 16">
          <a:extLst>
            <a:ext uri="{FF2B5EF4-FFF2-40B4-BE49-F238E27FC236}">
              <a16:creationId xmlns:a16="http://schemas.microsoft.com/office/drawing/2014/main" id="{4DE71983-3BDB-4390-A1D8-F45F363E8D8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73" name="Text Box 17">
          <a:extLst>
            <a:ext uri="{FF2B5EF4-FFF2-40B4-BE49-F238E27FC236}">
              <a16:creationId xmlns:a16="http://schemas.microsoft.com/office/drawing/2014/main" id="{9053EF5A-A9DF-4E32-BCD7-074621AE7D2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74" name="Text Box 18">
          <a:extLst>
            <a:ext uri="{FF2B5EF4-FFF2-40B4-BE49-F238E27FC236}">
              <a16:creationId xmlns:a16="http://schemas.microsoft.com/office/drawing/2014/main" id="{B571AB41-5D49-4DB6-A892-D4D553222C5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75" name="Text Box 19">
          <a:extLst>
            <a:ext uri="{FF2B5EF4-FFF2-40B4-BE49-F238E27FC236}">
              <a16:creationId xmlns:a16="http://schemas.microsoft.com/office/drawing/2014/main" id="{8F68C52A-F91E-4F7A-9804-611514CA30DD}"/>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76" name="Text Box 20">
          <a:extLst>
            <a:ext uri="{FF2B5EF4-FFF2-40B4-BE49-F238E27FC236}">
              <a16:creationId xmlns:a16="http://schemas.microsoft.com/office/drawing/2014/main" id="{22FDAEC3-E022-4362-BDB9-847F6608A99D}"/>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77" name="Text Box 21">
          <a:extLst>
            <a:ext uri="{FF2B5EF4-FFF2-40B4-BE49-F238E27FC236}">
              <a16:creationId xmlns:a16="http://schemas.microsoft.com/office/drawing/2014/main" id="{3704C038-4105-4BB6-9F59-295C1020C42B}"/>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78" name="Text Box 14">
          <a:extLst>
            <a:ext uri="{FF2B5EF4-FFF2-40B4-BE49-F238E27FC236}">
              <a16:creationId xmlns:a16="http://schemas.microsoft.com/office/drawing/2014/main" id="{A6952A17-0456-4CEB-BF3F-371A84B9287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79" name="Text Box 15">
          <a:extLst>
            <a:ext uri="{FF2B5EF4-FFF2-40B4-BE49-F238E27FC236}">
              <a16:creationId xmlns:a16="http://schemas.microsoft.com/office/drawing/2014/main" id="{32D08B2C-A087-4849-B2CA-351F6AF44F21}"/>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80" name="Text Box 16">
          <a:extLst>
            <a:ext uri="{FF2B5EF4-FFF2-40B4-BE49-F238E27FC236}">
              <a16:creationId xmlns:a16="http://schemas.microsoft.com/office/drawing/2014/main" id="{56D9CCD4-BE28-41CE-AC31-E791530BE87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81" name="Text Box 17">
          <a:extLst>
            <a:ext uri="{FF2B5EF4-FFF2-40B4-BE49-F238E27FC236}">
              <a16:creationId xmlns:a16="http://schemas.microsoft.com/office/drawing/2014/main" id="{D6458A82-136F-4EE9-BE37-7F3D8D06F6DB}"/>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82" name="Text Box 18">
          <a:extLst>
            <a:ext uri="{FF2B5EF4-FFF2-40B4-BE49-F238E27FC236}">
              <a16:creationId xmlns:a16="http://schemas.microsoft.com/office/drawing/2014/main" id="{612B82C2-E752-4215-BC52-1CA3E130933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83" name="Text Box 19">
          <a:extLst>
            <a:ext uri="{FF2B5EF4-FFF2-40B4-BE49-F238E27FC236}">
              <a16:creationId xmlns:a16="http://schemas.microsoft.com/office/drawing/2014/main" id="{C559D6F1-A71A-4E05-A75C-BD1FF175561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84" name="Text Box 20">
          <a:extLst>
            <a:ext uri="{FF2B5EF4-FFF2-40B4-BE49-F238E27FC236}">
              <a16:creationId xmlns:a16="http://schemas.microsoft.com/office/drawing/2014/main" id="{D795CCFB-0DC0-4103-BBF9-634D31B55430}"/>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85" name="Text Box 21">
          <a:extLst>
            <a:ext uri="{FF2B5EF4-FFF2-40B4-BE49-F238E27FC236}">
              <a16:creationId xmlns:a16="http://schemas.microsoft.com/office/drawing/2014/main" id="{A17F89E8-C932-4E0D-9AB2-526B9BAB9B6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86" name="Text Box 22">
          <a:extLst>
            <a:ext uri="{FF2B5EF4-FFF2-40B4-BE49-F238E27FC236}">
              <a16:creationId xmlns:a16="http://schemas.microsoft.com/office/drawing/2014/main" id="{2C103FB3-B69D-4CFB-881E-B42E5D63D20B}"/>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87" name="Text Box 23">
          <a:extLst>
            <a:ext uri="{FF2B5EF4-FFF2-40B4-BE49-F238E27FC236}">
              <a16:creationId xmlns:a16="http://schemas.microsoft.com/office/drawing/2014/main" id="{C32634EC-6CAB-43C7-BA3C-94F534E00A0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88" name="Text Box 24">
          <a:extLst>
            <a:ext uri="{FF2B5EF4-FFF2-40B4-BE49-F238E27FC236}">
              <a16:creationId xmlns:a16="http://schemas.microsoft.com/office/drawing/2014/main" id="{871A236D-1580-4A42-B9B0-6A80368A9826}"/>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89" name="Text Box 25">
          <a:extLst>
            <a:ext uri="{FF2B5EF4-FFF2-40B4-BE49-F238E27FC236}">
              <a16:creationId xmlns:a16="http://schemas.microsoft.com/office/drawing/2014/main" id="{778BE80D-A758-482A-94B6-DD8DFB708A3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90" name="Text Box 26">
          <a:extLst>
            <a:ext uri="{FF2B5EF4-FFF2-40B4-BE49-F238E27FC236}">
              <a16:creationId xmlns:a16="http://schemas.microsoft.com/office/drawing/2014/main" id="{093E9D1A-3863-45A1-80FE-DDDA7746E52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91" name="Text Box 27">
          <a:extLst>
            <a:ext uri="{FF2B5EF4-FFF2-40B4-BE49-F238E27FC236}">
              <a16:creationId xmlns:a16="http://schemas.microsoft.com/office/drawing/2014/main" id="{A9E9705D-251D-4B36-8247-B07AA923820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92" name="Text Box 28">
          <a:extLst>
            <a:ext uri="{FF2B5EF4-FFF2-40B4-BE49-F238E27FC236}">
              <a16:creationId xmlns:a16="http://schemas.microsoft.com/office/drawing/2014/main" id="{AC5B5D20-F886-4A8A-ABF6-AC075642453E}"/>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93" name="Text Box 29">
          <a:extLst>
            <a:ext uri="{FF2B5EF4-FFF2-40B4-BE49-F238E27FC236}">
              <a16:creationId xmlns:a16="http://schemas.microsoft.com/office/drawing/2014/main" id="{D97E7DB5-E3AE-478E-B2C1-AA2C3F199605}"/>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94" name="Text Box 14">
          <a:extLst>
            <a:ext uri="{FF2B5EF4-FFF2-40B4-BE49-F238E27FC236}">
              <a16:creationId xmlns:a16="http://schemas.microsoft.com/office/drawing/2014/main" id="{5F606A6A-A265-41AC-A8C0-9499DCFB3DF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95" name="Text Box 15">
          <a:extLst>
            <a:ext uri="{FF2B5EF4-FFF2-40B4-BE49-F238E27FC236}">
              <a16:creationId xmlns:a16="http://schemas.microsoft.com/office/drawing/2014/main" id="{A9F2AF52-49DA-4621-BAF6-0BF042182D5E}"/>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96" name="Text Box 16">
          <a:extLst>
            <a:ext uri="{FF2B5EF4-FFF2-40B4-BE49-F238E27FC236}">
              <a16:creationId xmlns:a16="http://schemas.microsoft.com/office/drawing/2014/main" id="{28730939-3262-472B-84B2-BE0A65EA1D6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97" name="Text Box 17">
          <a:extLst>
            <a:ext uri="{FF2B5EF4-FFF2-40B4-BE49-F238E27FC236}">
              <a16:creationId xmlns:a16="http://schemas.microsoft.com/office/drawing/2014/main" id="{03B1CAB7-B172-462E-B745-37284369D77E}"/>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98" name="Text Box 18">
          <a:extLst>
            <a:ext uri="{FF2B5EF4-FFF2-40B4-BE49-F238E27FC236}">
              <a16:creationId xmlns:a16="http://schemas.microsoft.com/office/drawing/2014/main" id="{769F366B-1ECB-46D2-B393-B9F9D46D55DB}"/>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599" name="Text Box 19">
          <a:extLst>
            <a:ext uri="{FF2B5EF4-FFF2-40B4-BE49-F238E27FC236}">
              <a16:creationId xmlns:a16="http://schemas.microsoft.com/office/drawing/2014/main" id="{7A4483EA-8A39-4CB6-9155-3B54EF0D9DD1}"/>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00" name="Text Box 20">
          <a:extLst>
            <a:ext uri="{FF2B5EF4-FFF2-40B4-BE49-F238E27FC236}">
              <a16:creationId xmlns:a16="http://schemas.microsoft.com/office/drawing/2014/main" id="{F680B725-AF05-4D51-A29E-E40B556313A5}"/>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01" name="Text Box 21">
          <a:extLst>
            <a:ext uri="{FF2B5EF4-FFF2-40B4-BE49-F238E27FC236}">
              <a16:creationId xmlns:a16="http://schemas.microsoft.com/office/drawing/2014/main" id="{D2BA9D6A-83CF-4D5A-BB51-CA364EC9B4F8}"/>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02" name="Text Box 14">
          <a:extLst>
            <a:ext uri="{FF2B5EF4-FFF2-40B4-BE49-F238E27FC236}">
              <a16:creationId xmlns:a16="http://schemas.microsoft.com/office/drawing/2014/main" id="{CF2FAC47-2E96-4906-AE3F-BA6E65D74D7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03" name="Text Box 15">
          <a:extLst>
            <a:ext uri="{FF2B5EF4-FFF2-40B4-BE49-F238E27FC236}">
              <a16:creationId xmlns:a16="http://schemas.microsoft.com/office/drawing/2014/main" id="{7A76103F-ED55-48C9-83A0-FDE7B0BB618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04" name="Text Box 16">
          <a:extLst>
            <a:ext uri="{FF2B5EF4-FFF2-40B4-BE49-F238E27FC236}">
              <a16:creationId xmlns:a16="http://schemas.microsoft.com/office/drawing/2014/main" id="{FBDFFF50-AFFF-4B2B-B966-BF73ECB58FC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05" name="Text Box 17">
          <a:extLst>
            <a:ext uri="{FF2B5EF4-FFF2-40B4-BE49-F238E27FC236}">
              <a16:creationId xmlns:a16="http://schemas.microsoft.com/office/drawing/2014/main" id="{307B179B-9E3A-4187-AA79-B0B4084EB1A0}"/>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06" name="Text Box 18">
          <a:extLst>
            <a:ext uri="{FF2B5EF4-FFF2-40B4-BE49-F238E27FC236}">
              <a16:creationId xmlns:a16="http://schemas.microsoft.com/office/drawing/2014/main" id="{648D18BC-6616-40EC-96D1-F89E145DF4EE}"/>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07" name="Text Box 19">
          <a:extLst>
            <a:ext uri="{FF2B5EF4-FFF2-40B4-BE49-F238E27FC236}">
              <a16:creationId xmlns:a16="http://schemas.microsoft.com/office/drawing/2014/main" id="{E3C06662-CD3F-4413-8D52-CB72B455140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08" name="Text Box 20">
          <a:extLst>
            <a:ext uri="{FF2B5EF4-FFF2-40B4-BE49-F238E27FC236}">
              <a16:creationId xmlns:a16="http://schemas.microsoft.com/office/drawing/2014/main" id="{800022E3-2F86-4FC4-9BA9-46A7A69DC6E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09" name="Text Box 21">
          <a:extLst>
            <a:ext uri="{FF2B5EF4-FFF2-40B4-BE49-F238E27FC236}">
              <a16:creationId xmlns:a16="http://schemas.microsoft.com/office/drawing/2014/main" id="{B03D4910-F69B-4A4F-8D1F-F8ECFF862E95}"/>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10" name="Text Box 22">
          <a:extLst>
            <a:ext uri="{FF2B5EF4-FFF2-40B4-BE49-F238E27FC236}">
              <a16:creationId xmlns:a16="http://schemas.microsoft.com/office/drawing/2014/main" id="{C8C02EE1-F67B-455D-BC4C-61AC94B3BF5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11" name="Text Box 23">
          <a:extLst>
            <a:ext uri="{FF2B5EF4-FFF2-40B4-BE49-F238E27FC236}">
              <a16:creationId xmlns:a16="http://schemas.microsoft.com/office/drawing/2014/main" id="{7ABE0DB3-E19F-421D-99D2-04A13979C950}"/>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12" name="Text Box 24">
          <a:extLst>
            <a:ext uri="{FF2B5EF4-FFF2-40B4-BE49-F238E27FC236}">
              <a16:creationId xmlns:a16="http://schemas.microsoft.com/office/drawing/2014/main" id="{77A36729-1B01-47D2-87EE-E3B77CD00D1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13" name="Text Box 25">
          <a:extLst>
            <a:ext uri="{FF2B5EF4-FFF2-40B4-BE49-F238E27FC236}">
              <a16:creationId xmlns:a16="http://schemas.microsoft.com/office/drawing/2014/main" id="{F4E3E19F-9FBA-424B-8DEE-AF972E9E9F3B}"/>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14" name="Text Box 26">
          <a:extLst>
            <a:ext uri="{FF2B5EF4-FFF2-40B4-BE49-F238E27FC236}">
              <a16:creationId xmlns:a16="http://schemas.microsoft.com/office/drawing/2014/main" id="{30B22479-F200-424E-BB7C-51555291176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15" name="Text Box 27">
          <a:extLst>
            <a:ext uri="{FF2B5EF4-FFF2-40B4-BE49-F238E27FC236}">
              <a16:creationId xmlns:a16="http://schemas.microsoft.com/office/drawing/2014/main" id="{76DF698C-86B3-4453-A1D2-9A0775579180}"/>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16" name="Text Box 28">
          <a:extLst>
            <a:ext uri="{FF2B5EF4-FFF2-40B4-BE49-F238E27FC236}">
              <a16:creationId xmlns:a16="http://schemas.microsoft.com/office/drawing/2014/main" id="{9E456B75-FA3C-4921-8A31-634D303CE030}"/>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17" name="Text Box 29">
          <a:extLst>
            <a:ext uri="{FF2B5EF4-FFF2-40B4-BE49-F238E27FC236}">
              <a16:creationId xmlns:a16="http://schemas.microsoft.com/office/drawing/2014/main" id="{C053C3B1-FD3C-4E73-BD66-57C981F0ABF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18" name="Text Box 14">
          <a:extLst>
            <a:ext uri="{FF2B5EF4-FFF2-40B4-BE49-F238E27FC236}">
              <a16:creationId xmlns:a16="http://schemas.microsoft.com/office/drawing/2014/main" id="{229405B6-A3BF-40FF-A7AE-10C3D6A4EBB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19" name="Text Box 15">
          <a:extLst>
            <a:ext uri="{FF2B5EF4-FFF2-40B4-BE49-F238E27FC236}">
              <a16:creationId xmlns:a16="http://schemas.microsoft.com/office/drawing/2014/main" id="{85655AFC-ACB4-4A9C-9E15-D9D54D179BE1}"/>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20" name="Text Box 16">
          <a:extLst>
            <a:ext uri="{FF2B5EF4-FFF2-40B4-BE49-F238E27FC236}">
              <a16:creationId xmlns:a16="http://schemas.microsoft.com/office/drawing/2014/main" id="{BFD53586-06EE-4020-9CF7-A57A6CA3E33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21" name="Text Box 17">
          <a:extLst>
            <a:ext uri="{FF2B5EF4-FFF2-40B4-BE49-F238E27FC236}">
              <a16:creationId xmlns:a16="http://schemas.microsoft.com/office/drawing/2014/main" id="{70D9BE96-0539-46C9-9EDA-BCA018755FA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22" name="Text Box 18">
          <a:extLst>
            <a:ext uri="{FF2B5EF4-FFF2-40B4-BE49-F238E27FC236}">
              <a16:creationId xmlns:a16="http://schemas.microsoft.com/office/drawing/2014/main" id="{56DA258E-D479-42B9-9305-14A73F587A85}"/>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23" name="Text Box 19">
          <a:extLst>
            <a:ext uri="{FF2B5EF4-FFF2-40B4-BE49-F238E27FC236}">
              <a16:creationId xmlns:a16="http://schemas.microsoft.com/office/drawing/2014/main" id="{3E0A5CEC-4E64-4E07-A44B-7F671775EC0D}"/>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24" name="Text Box 20">
          <a:extLst>
            <a:ext uri="{FF2B5EF4-FFF2-40B4-BE49-F238E27FC236}">
              <a16:creationId xmlns:a16="http://schemas.microsoft.com/office/drawing/2014/main" id="{C98193D0-30BF-49A0-B246-8A34D5AE9AD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25" name="Text Box 21">
          <a:extLst>
            <a:ext uri="{FF2B5EF4-FFF2-40B4-BE49-F238E27FC236}">
              <a16:creationId xmlns:a16="http://schemas.microsoft.com/office/drawing/2014/main" id="{E96E654D-8AB7-4ECB-9836-D273F8B6201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26" name="Text Box 14">
          <a:extLst>
            <a:ext uri="{FF2B5EF4-FFF2-40B4-BE49-F238E27FC236}">
              <a16:creationId xmlns:a16="http://schemas.microsoft.com/office/drawing/2014/main" id="{F23400DC-6E01-4BEE-8962-24A67DD8D921}"/>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27" name="Text Box 15">
          <a:extLst>
            <a:ext uri="{FF2B5EF4-FFF2-40B4-BE49-F238E27FC236}">
              <a16:creationId xmlns:a16="http://schemas.microsoft.com/office/drawing/2014/main" id="{64AA302D-D0EF-4A6F-85DC-2461D3EFCFF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28" name="Text Box 16">
          <a:extLst>
            <a:ext uri="{FF2B5EF4-FFF2-40B4-BE49-F238E27FC236}">
              <a16:creationId xmlns:a16="http://schemas.microsoft.com/office/drawing/2014/main" id="{86565C72-6E12-4BFB-8317-7F402EA9889B}"/>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29" name="Text Box 17">
          <a:extLst>
            <a:ext uri="{FF2B5EF4-FFF2-40B4-BE49-F238E27FC236}">
              <a16:creationId xmlns:a16="http://schemas.microsoft.com/office/drawing/2014/main" id="{62673799-E44F-4B2B-AE12-DE19E89C7856}"/>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30" name="Text Box 18">
          <a:extLst>
            <a:ext uri="{FF2B5EF4-FFF2-40B4-BE49-F238E27FC236}">
              <a16:creationId xmlns:a16="http://schemas.microsoft.com/office/drawing/2014/main" id="{343EF88B-2451-41DC-A0A1-7215F964259E}"/>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31" name="Text Box 19">
          <a:extLst>
            <a:ext uri="{FF2B5EF4-FFF2-40B4-BE49-F238E27FC236}">
              <a16:creationId xmlns:a16="http://schemas.microsoft.com/office/drawing/2014/main" id="{E3A0B4BF-FE55-428A-A0CA-655E32C18415}"/>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32" name="Text Box 20">
          <a:extLst>
            <a:ext uri="{FF2B5EF4-FFF2-40B4-BE49-F238E27FC236}">
              <a16:creationId xmlns:a16="http://schemas.microsoft.com/office/drawing/2014/main" id="{9A8E1210-132C-41AA-A1F4-5C2BDFB6660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633" name="Text Box 21">
          <a:extLst>
            <a:ext uri="{FF2B5EF4-FFF2-40B4-BE49-F238E27FC236}">
              <a16:creationId xmlns:a16="http://schemas.microsoft.com/office/drawing/2014/main" id="{BEC9EFDB-13BD-489B-8AC5-EB4000906A9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09908"/>
    <xdr:sp macro="" textlink="">
      <xdr:nvSpPr>
        <xdr:cNvPr id="8634" name="TextBox 3">
          <a:extLst>
            <a:ext uri="{FF2B5EF4-FFF2-40B4-BE49-F238E27FC236}">
              <a16:creationId xmlns:a16="http://schemas.microsoft.com/office/drawing/2014/main" id="{3B005DB2-A33F-4216-ABF1-7ED13BCB17C9}"/>
            </a:ext>
          </a:extLst>
        </xdr:cNvPr>
        <xdr:cNvSpPr txBox="1">
          <a:spLocks noChangeArrowheads="1"/>
        </xdr:cNvSpPr>
      </xdr:nvSpPr>
      <xdr:spPr bwMode="auto">
        <a:xfrm>
          <a:off x="2439642" y="5698435"/>
          <a:ext cx="0" cy="30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9433"/>
    <xdr:sp macro="" textlink="">
      <xdr:nvSpPr>
        <xdr:cNvPr id="8635" name="TextBox 3">
          <a:extLst>
            <a:ext uri="{FF2B5EF4-FFF2-40B4-BE49-F238E27FC236}">
              <a16:creationId xmlns:a16="http://schemas.microsoft.com/office/drawing/2014/main" id="{DC1F2712-30EA-4382-959E-F8A36187A4DA}"/>
            </a:ext>
          </a:extLst>
        </xdr:cNvPr>
        <xdr:cNvSpPr txBox="1">
          <a:spLocks noChangeArrowheads="1"/>
        </xdr:cNvSpPr>
      </xdr:nvSpPr>
      <xdr:spPr bwMode="auto">
        <a:xfrm>
          <a:off x="2439642" y="56984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09908"/>
    <xdr:sp macro="" textlink="">
      <xdr:nvSpPr>
        <xdr:cNvPr id="8636" name="TextBox 3">
          <a:extLst>
            <a:ext uri="{FF2B5EF4-FFF2-40B4-BE49-F238E27FC236}">
              <a16:creationId xmlns:a16="http://schemas.microsoft.com/office/drawing/2014/main" id="{6BCAB866-C146-416D-9D53-7AE40C4F442B}"/>
            </a:ext>
          </a:extLst>
        </xdr:cNvPr>
        <xdr:cNvSpPr txBox="1">
          <a:spLocks noChangeArrowheads="1"/>
        </xdr:cNvSpPr>
      </xdr:nvSpPr>
      <xdr:spPr bwMode="auto">
        <a:xfrm>
          <a:off x="2439642" y="5698435"/>
          <a:ext cx="0" cy="30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9433"/>
    <xdr:sp macro="" textlink="">
      <xdr:nvSpPr>
        <xdr:cNvPr id="8637" name="TextBox 3">
          <a:extLst>
            <a:ext uri="{FF2B5EF4-FFF2-40B4-BE49-F238E27FC236}">
              <a16:creationId xmlns:a16="http://schemas.microsoft.com/office/drawing/2014/main" id="{05818ECE-846B-4389-B682-9E1BA90E1DD1}"/>
            </a:ext>
          </a:extLst>
        </xdr:cNvPr>
        <xdr:cNvSpPr txBox="1">
          <a:spLocks noChangeArrowheads="1"/>
        </xdr:cNvSpPr>
      </xdr:nvSpPr>
      <xdr:spPr bwMode="auto">
        <a:xfrm>
          <a:off x="2439642" y="56984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0436"/>
    <xdr:sp macro="" textlink="">
      <xdr:nvSpPr>
        <xdr:cNvPr id="8638" name="TextBox 3">
          <a:extLst>
            <a:ext uri="{FF2B5EF4-FFF2-40B4-BE49-F238E27FC236}">
              <a16:creationId xmlns:a16="http://schemas.microsoft.com/office/drawing/2014/main" id="{3751F177-B368-47F2-A718-C7ADF4ED06A3}"/>
            </a:ext>
          </a:extLst>
        </xdr:cNvPr>
        <xdr:cNvSpPr txBox="1">
          <a:spLocks noChangeArrowheads="1"/>
        </xdr:cNvSpPr>
      </xdr:nvSpPr>
      <xdr:spPr bwMode="auto">
        <a:xfrm>
          <a:off x="2439642" y="569843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8483"/>
    <xdr:sp macro="" textlink="">
      <xdr:nvSpPr>
        <xdr:cNvPr id="8639" name="TextBox 3">
          <a:extLst>
            <a:ext uri="{FF2B5EF4-FFF2-40B4-BE49-F238E27FC236}">
              <a16:creationId xmlns:a16="http://schemas.microsoft.com/office/drawing/2014/main" id="{AE04B7B7-161D-451E-A0A8-B9ABB14937D7}"/>
            </a:ext>
          </a:extLst>
        </xdr:cNvPr>
        <xdr:cNvSpPr txBox="1">
          <a:spLocks noChangeArrowheads="1"/>
        </xdr:cNvSpPr>
      </xdr:nvSpPr>
      <xdr:spPr bwMode="auto">
        <a:xfrm>
          <a:off x="2439642" y="56984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9433"/>
    <xdr:sp macro="" textlink="">
      <xdr:nvSpPr>
        <xdr:cNvPr id="8640" name="TextBox 3">
          <a:extLst>
            <a:ext uri="{FF2B5EF4-FFF2-40B4-BE49-F238E27FC236}">
              <a16:creationId xmlns:a16="http://schemas.microsoft.com/office/drawing/2014/main" id="{ACCD43A1-7CB9-40F7-A56A-412546315BFE}"/>
            </a:ext>
          </a:extLst>
        </xdr:cNvPr>
        <xdr:cNvSpPr txBox="1">
          <a:spLocks noChangeArrowheads="1"/>
        </xdr:cNvSpPr>
      </xdr:nvSpPr>
      <xdr:spPr bwMode="auto">
        <a:xfrm>
          <a:off x="2439642" y="56984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41" name="TextBox 3">
          <a:extLst>
            <a:ext uri="{FF2B5EF4-FFF2-40B4-BE49-F238E27FC236}">
              <a16:creationId xmlns:a16="http://schemas.microsoft.com/office/drawing/2014/main" id="{2FC4CFEB-8A49-4CE1-B780-AF4B0551ED9C}"/>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9433"/>
    <xdr:sp macro="" textlink="">
      <xdr:nvSpPr>
        <xdr:cNvPr id="8642" name="TextBox 3">
          <a:extLst>
            <a:ext uri="{FF2B5EF4-FFF2-40B4-BE49-F238E27FC236}">
              <a16:creationId xmlns:a16="http://schemas.microsoft.com/office/drawing/2014/main" id="{CA67C91C-D81B-4C9A-8C7B-2CB73A01C0BA}"/>
            </a:ext>
          </a:extLst>
        </xdr:cNvPr>
        <xdr:cNvSpPr txBox="1">
          <a:spLocks noChangeArrowheads="1"/>
        </xdr:cNvSpPr>
      </xdr:nvSpPr>
      <xdr:spPr bwMode="auto">
        <a:xfrm>
          <a:off x="2439642" y="56984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43" name="TextBox 3">
          <a:extLst>
            <a:ext uri="{FF2B5EF4-FFF2-40B4-BE49-F238E27FC236}">
              <a16:creationId xmlns:a16="http://schemas.microsoft.com/office/drawing/2014/main" id="{F64D6E59-2CD1-4090-9D02-9015166FC8F2}"/>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28958"/>
    <xdr:sp macro="" textlink="">
      <xdr:nvSpPr>
        <xdr:cNvPr id="8644" name="TextBox 3">
          <a:extLst>
            <a:ext uri="{FF2B5EF4-FFF2-40B4-BE49-F238E27FC236}">
              <a16:creationId xmlns:a16="http://schemas.microsoft.com/office/drawing/2014/main" id="{821B7EBF-F25D-4410-834E-F2B68D21B198}"/>
            </a:ext>
          </a:extLst>
        </xdr:cNvPr>
        <xdr:cNvSpPr txBox="1">
          <a:spLocks noChangeArrowheads="1"/>
        </xdr:cNvSpPr>
      </xdr:nvSpPr>
      <xdr:spPr bwMode="auto">
        <a:xfrm>
          <a:off x="2439642" y="569843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645" name="TextBox 3">
          <a:extLst>
            <a:ext uri="{FF2B5EF4-FFF2-40B4-BE49-F238E27FC236}">
              <a16:creationId xmlns:a16="http://schemas.microsoft.com/office/drawing/2014/main" id="{B4A1AE50-651C-4DB1-97A8-693FFD25ED6D}"/>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28958"/>
    <xdr:sp macro="" textlink="">
      <xdr:nvSpPr>
        <xdr:cNvPr id="8646" name="TextBox 3">
          <a:extLst>
            <a:ext uri="{FF2B5EF4-FFF2-40B4-BE49-F238E27FC236}">
              <a16:creationId xmlns:a16="http://schemas.microsoft.com/office/drawing/2014/main" id="{0A8D2642-16D3-4B56-A2B7-5FF356B5BDA6}"/>
            </a:ext>
          </a:extLst>
        </xdr:cNvPr>
        <xdr:cNvSpPr txBox="1">
          <a:spLocks noChangeArrowheads="1"/>
        </xdr:cNvSpPr>
      </xdr:nvSpPr>
      <xdr:spPr bwMode="auto">
        <a:xfrm>
          <a:off x="2439642" y="569843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8483"/>
    <xdr:sp macro="" textlink="">
      <xdr:nvSpPr>
        <xdr:cNvPr id="8647" name="TextBox 3">
          <a:extLst>
            <a:ext uri="{FF2B5EF4-FFF2-40B4-BE49-F238E27FC236}">
              <a16:creationId xmlns:a16="http://schemas.microsoft.com/office/drawing/2014/main" id="{90ABD4CB-1230-4CFD-B067-E162A87D80B2}"/>
            </a:ext>
          </a:extLst>
        </xdr:cNvPr>
        <xdr:cNvSpPr txBox="1">
          <a:spLocks noChangeArrowheads="1"/>
        </xdr:cNvSpPr>
      </xdr:nvSpPr>
      <xdr:spPr bwMode="auto">
        <a:xfrm>
          <a:off x="2439642" y="56984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28958"/>
    <xdr:sp macro="" textlink="">
      <xdr:nvSpPr>
        <xdr:cNvPr id="8648" name="TextBox 3">
          <a:extLst>
            <a:ext uri="{FF2B5EF4-FFF2-40B4-BE49-F238E27FC236}">
              <a16:creationId xmlns:a16="http://schemas.microsoft.com/office/drawing/2014/main" id="{371E1976-230A-499F-BCF2-66BBC7C2C80E}"/>
            </a:ext>
          </a:extLst>
        </xdr:cNvPr>
        <xdr:cNvSpPr txBox="1">
          <a:spLocks noChangeArrowheads="1"/>
        </xdr:cNvSpPr>
      </xdr:nvSpPr>
      <xdr:spPr bwMode="auto">
        <a:xfrm>
          <a:off x="2439642" y="569843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8483"/>
    <xdr:sp macro="" textlink="">
      <xdr:nvSpPr>
        <xdr:cNvPr id="8649" name="TextBox 3">
          <a:extLst>
            <a:ext uri="{FF2B5EF4-FFF2-40B4-BE49-F238E27FC236}">
              <a16:creationId xmlns:a16="http://schemas.microsoft.com/office/drawing/2014/main" id="{1D97E4DE-9433-4195-8A86-4D67D952A392}"/>
            </a:ext>
          </a:extLst>
        </xdr:cNvPr>
        <xdr:cNvSpPr txBox="1">
          <a:spLocks noChangeArrowheads="1"/>
        </xdr:cNvSpPr>
      </xdr:nvSpPr>
      <xdr:spPr bwMode="auto">
        <a:xfrm>
          <a:off x="2439642" y="56984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50" name="TextBox 3">
          <a:extLst>
            <a:ext uri="{FF2B5EF4-FFF2-40B4-BE49-F238E27FC236}">
              <a16:creationId xmlns:a16="http://schemas.microsoft.com/office/drawing/2014/main" id="{7CB10D5B-8A9C-4A50-9ACF-6EE95A6F88A9}"/>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0436"/>
    <xdr:sp macro="" textlink="">
      <xdr:nvSpPr>
        <xdr:cNvPr id="8651" name="TextBox 3">
          <a:extLst>
            <a:ext uri="{FF2B5EF4-FFF2-40B4-BE49-F238E27FC236}">
              <a16:creationId xmlns:a16="http://schemas.microsoft.com/office/drawing/2014/main" id="{E3FC4C6C-ACB6-4D20-BCC0-32A41FFCC8DD}"/>
            </a:ext>
          </a:extLst>
        </xdr:cNvPr>
        <xdr:cNvSpPr txBox="1">
          <a:spLocks noChangeArrowheads="1"/>
        </xdr:cNvSpPr>
      </xdr:nvSpPr>
      <xdr:spPr bwMode="auto">
        <a:xfrm>
          <a:off x="2439642" y="569843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8483"/>
    <xdr:sp macro="" textlink="">
      <xdr:nvSpPr>
        <xdr:cNvPr id="8652" name="TextBox 3">
          <a:extLst>
            <a:ext uri="{FF2B5EF4-FFF2-40B4-BE49-F238E27FC236}">
              <a16:creationId xmlns:a16="http://schemas.microsoft.com/office/drawing/2014/main" id="{40190F58-0B7C-464F-8FF9-911112331782}"/>
            </a:ext>
          </a:extLst>
        </xdr:cNvPr>
        <xdr:cNvSpPr txBox="1">
          <a:spLocks noChangeArrowheads="1"/>
        </xdr:cNvSpPr>
      </xdr:nvSpPr>
      <xdr:spPr bwMode="auto">
        <a:xfrm>
          <a:off x="2439642" y="56984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53" name="TextBox 3">
          <a:extLst>
            <a:ext uri="{FF2B5EF4-FFF2-40B4-BE49-F238E27FC236}">
              <a16:creationId xmlns:a16="http://schemas.microsoft.com/office/drawing/2014/main" id="{961C1978-2875-46C2-9DAD-AB683EA7DAB0}"/>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8483"/>
    <xdr:sp macro="" textlink="">
      <xdr:nvSpPr>
        <xdr:cNvPr id="8654" name="TextBox 3">
          <a:extLst>
            <a:ext uri="{FF2B5EF4-FFF2-40B4-BE49-F238E27FC236}">
              <a16:creationId xmlns:a16="http://schemas.microsoft.com/office/drawing/2014/main" id="{B4E448A7-965E-43A2-BB12-7B879C31AB37}"/>
            </a:ext>
          </a:extLst>
        </xdr:cNvPr>
        <xdr:cNvSpPr txBox="1">
          <a:spLocks noChangeArrowheads="1"/>
        </xdr:cNvSpPr>
      </xdr:nvSpPr>
      <xdr:spPr bwMode="auto">
        <a:xfrm>
          <a:off x="2439642" y="56984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55" name="TextBox 3">
          <a:extLst>
            <a:ext uri="{FF2B5EF4-FFF2-40B4-BE49-F238E27FC236}">
              <a16:creationId xmlns:a16="http://schemas.microsoft.com/office/drawing/2014/main" id="{814C9E5E-D11A-4715-9E92-FDC126AEB0AF}"/>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7736"/>
    <xdr:sp macro="" textlink="">
      <xdr:nvSpPr>
        <xdr:cNvPr id="8656" name="TextBox 3">
          <a:extLst>
            <a:ext uri="{FF2B5EF4-FFF2-40B4-BE49-F238E27FC236}">
              <a16:creationId xmlns:a16="http://schemas.microsoft.com/office/drawing/2014/main" id="{416B9E27-495D-45E1-B832-6260E89BACDF}"/>
            </a:ext>
          </a:extLst>
        </xdr:cNvPr>
        <xdr:cNvSpPr txBox="1">
          <a:spLocks noChangeArrowheads="1"/>
        </xdr:cNvSpPr>
      </xdr:nvSpPr>
      <xdr:spPr bwMode="auto">
        <a:xfrm>
          <a:off x="2439642" y="569843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657" name="TextBox 3">
          <a:extLst>
            <a:ext uri="{FF2B5EF4-FFF2-40B4-BE49-F238E27FC236}">
              <a16:creationId xmlns:a16="http://schemas.microsoft.com/office/drawing/2014/main" id="{8D7FDB71-6F70-45B8-9D32-B40B02870A59}"/>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658" name="TextBox 3">
          <a:extLst>
            <a:ext uri="{FF2B5EF4-FFF2-40B4-BE49-F238E27FC236}">
              <a16:creationId xmlns:a16="http://schemas.microsoft.com/office/drawing/2014/main" id="{F6E1B935-403F-45CD-8B80-DED45F82054E}"/>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59" name="TextBox 3">
          <a:extLst>
            <a:ext uri="{FF2B5EF4-FFF2-40B4-BE49-F238E27FC236}">
              <a16:creationId xmlns:a16="http://schemas.microsoft.com/office/drawing/2014/main" id="{66FFFC32-E879-4D24-9F08-71CFBA2CDE49}"/>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660" name="TextBox 3">
          <a:extLst>
            <a:ext uri="{FF2B5EF4-FFF2-40B4-BE49-F238E27FC236}">
              <a16:creationId xmlns:a16="http://schemas.microsoft.com/office/drawing/2014/main" id="{46BF3061-5BC6-4FAD-BCAD-0EDCB4FC84CB}"/>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61" name="TextBox 3">
          <a:extLst>
            <a:ext uri="{FF2B5EF4-FFF2-40B4-BE49-F238E27FC236}">
              <a16:creationId xmlns:a16="http://schemas.microsoft.com/office/drawing/2014/main" id="{EE4A16B5-F1F1-4687-8E50-3D3BFD81762C}"/>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62" name="TextBox 3">
          <a:extLst>
            <a:ext uri="{FF2B5EF4-FFF2-40B4-BE49-F238E27FC236}">
              <a16:creationId xmlns:a16="http://schemas.microsoft.com/office/drawing/2014/main" id="{F5FFB373-4C6E-4117-AEDB-C57E461ECCFE}"/>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0436"/>
    <xdr:sp macro="" textlink="">
      <xdr:nvSpPr>
        <xdr:cNvPr id="8663" name="TextBox 3">
          <a:extLst>
            <a:ext uri="{FF2B5EF4-FFF2-40B4-BE49-F238E27FC236}">
              <a16:creationId xmlns:a16="http://schemas.microsoft.com/office/drawing/2014/main" id="{DBA3EBC8-4471-443B-B433-173F498DF670}"/>
            </a:ext>
          </a:extLst>
        </xdr:cNvPr>
        <xdr:cNvSpPr txBox="1">
          <a:spLocks noChangeArrowheads="1"/>
        </xdr:cNvSpPr>
      </xdr:nvSpPr>
      <xdr:spPr bwMode="auto">
        <a:xfrm>
          <a:off x="2439642" y="569843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7736"/>
    <xdr:sp macro="" textlink="">
      <xdr:nvSpPr>
        <xdr:cNvPr id="8664" name="TextBox 3">
          <a:extLst>
            <a:ext uri="{FF2B5EF4-FFF2-40B4-BE49-F238E27FC236}">
              <a16:creationId xmlns:a16="http://schemas.microsoft.com/office/drawing/2014/main" id="{1CAB6F75-D415-454A-A34C-A44CC7B250D9}"/>
            </a:ext>
          </a:extLst>
        </xdr:cNvPr>
        <xdr:cNvSpPr txBox="1">
          <a:spLocks noChangeArrowheads="1"/>
        </xdr:cNvSpPr>
      </xdr:nvSpPr>
      <xdr:spPr bwMode="auto">
        <a:xfrm>
          <a:off x="2439642" y="569843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9433"/>
    <xdr:sp macro="" textlink="">
      <xdr:nvSpPr>
        <xdr:cNvPr id="8665" name="TextBox 3">
          <a:extLst>
            <a:ext uri="{FF2B5EF4-FFF2-40B4-BE49-F238E27FC236}">
              <a16:creationId xmlns:a16="http://schemas.microsoft.com/office/drawing/2014/main" id="{C5574ED1-5B24-4DAE-A6E6-76DAD01CD1FE}"/>
            </a:ext>
          </a:extLst>
        </xdr:cNvPr>
        <xdr:cNvSpPr txBox="1">
          <a:spLocks noChangeArrowheads="1"/>
        </xdr:cNvSpPr>
      </xdr:nvSpPr>
      <xdr:spPr bwMode="auto">
        <a:xfrm>
          <a:off x="2439642" y="56984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66" name="TextBox 3">
          <a:extLst>
            <a:ext uri="{FF2B5EF4-FFF2-40B4-BE49-F238E27FC236}">
              <a16:creationId xmlns:a16="http://schemas.microsoft.com/office/drawing/2014/main" id="{68313C78-BF09-4D33-AF27-8E4F40247354}"/>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67" name="TextBox 3">
          <a:extLst>
            <a:ext uri="{FF2B5EF4-FFF2-40B4-BE49-F238E27FC236}">
              <a16:creationId xmlns:a16="http://schemas.microsoft.com/office/drawing/2014/main" id="{E78DE700-9E9C-4225-BBEB-3C98769B1F89}"/>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668" name="TextBox 3">
          <a:extLst>
            <a:ext uri="{FF2B5EF4-FFF2-40B4-BE49-F238E27FC236}">
              <a16:creationId xmlns:a16="http://schemas.microsoft.com/office/drawing/2014/main" id="{9AC20519-EB01-44D0-8907-619C61E2954D}"/>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7736"/>
    <xdr:sp macro="" textlink="">
      <xdr:nvSpPr>
        <xdr:cNvPr id="8669" name="TextBox 3">
          <a:extLst>
            <a:ext uri="{FF2B5EF4-FFF2-40B4-BE49-F238E27FC236}">
              <a16:creationId xmlns:a16="http://schemas.microsoft.com/office/drawing/2014/main" id="{287D33EF-8315-4914-B6B9-727F4E03A9B8}"/>
            </a:ext>
          </a:extLst>
        </xdr:cNvPr>
        <xdr:cNvSpPr txBox="1">
          <a:spLocks noChangeArrowheads="1"/>
        </xdr:cNvSpPr>
      </xdr:nvSpPr>
      <xdr:spPr bwMode="auto">
        <a:xfrm>
          <a:off x="2439642" y="569843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8483"/>
    <xdr:sp macro="" textlink="">
      <xdr:nvSpPr>
        <xdr:cNvPr id="8670" name="TextBox 3">
          <a:extLst>
            <a:ext uri="{FF2B5EF4-FFF2-40B4-BE49-F238E27FC236}">
              <a16:creationId xmlns:a16="http://schemas.microsoft.com/office/drawing/2014/main" id="{5F5BACC0-2ADA-4046-8B71-B4D12AEDBDB2}"/>
            </a:ext>
          </a:extLst>
        </xdr:cNvPr>
        <xdr:cNvSpPr txBox="1">
          <a:spLocks noChangeArrowheads="1"/>
        </xdr:cNvSpPr>
      </xdr:nvSpPr>
      <xdr:spPr bwMode="auto">
        <a:xfrm>
          <a:off x="2439642" y="56984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7736"/>
    <xdr:sp macro="" textlink="">
      <xdr:nvSpPr>
        <xdr:cNvPr id="8671" name="TextBox 3">
          <a:extLst>
            <a:ext uri="{FF2B5EF4-FFF2-40B4-BE49-F238E27FC236}">
              <a16:creationId xmlns:a16="http://schemas.microsoft.com/office/drawing/2014/main" id="{F744157F-8AC9-4388-8351-9A829AAB1AD8}"/>
            </a:ext>
          </a:extLst>
        </xdr:cNvPr>
        <xdr:cNvSpPr txBox="1">
          <a:spLocks noChangeArrowheads="1"/>
        </xdr:cNvSpPr>
      </xdr:nvSpPr>
      <xdr:spPr bwMode="auto">
        <a:xfrm>
          <a:off x="2439642" y="569843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8483"/>
    <xdr:sp macro="" textlink="">
      <xdr:nvSpPr>
        <xdr:cNvPr id="8672" name="TextBox 3">
          <a:extLst>
            <a:ext uri="{FF2B5EF4-FFF2-40B4-BE49-F238E27FC236}">
              <a16:creationId xmlns:a16="http://schemas.microsoft.com/office/drawing/2014/main" id="{BAAA2F74-8455-4D8F-9AEC-2204F9803A73}"/>
            </a:ext>
          </a:extLst>
        </xdr:cNvPr>
        <xdr:cNvSpPr txBox="1">
          <a:spLocks noChangeArrowheads="1"/>
        </xdr:cNvSpPr>
      </xdr:nvSpPr>
      <xdr:spPr bwMode="auto">
        <a:xfrm>
          <a:off x="2439642" y="56984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06733"/>
    <xdr:sp macro="" textlink="">
      <xdr:nvSpPr>
        <xdr:cNvPr id="8673" name="TextBox 3">
          <a:extLst>
            <a:ext uri="{FF2B5EF4-FFF2-40B4-BE49-F238E27FC236}">
              <a16:creationId xmlns:a16="http://schemas.microsoft.com/office/drawing/2014/main" id="{656161A8-0937-4FA4-9D9B-634C4909AEBB}"/>
            </a:ext>
          </a:extLst>
        </xdr:cNvPr>
        <xdr:cNvSpPr txBox="1">
          <a:spLocks noChangeArrowheads="1"/>
        </xdr:cNvSpPr>
      </xdr:nvSpPr>
      <xdr:spPr bwMode="auto">
        <a:xfrm>
          <a:off x="2439642" y="5698435"/>
          <a:ext cx="0" cy="306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74" name="TextBox 3">
          <a:extLst>
            <a:ext uri="{FF2B5EF4-FFF2-40B4-BE49-F238E27FC236}">
              <a16:creationId xmlns:a16="http://schemas.microsoft.com/office/drawing/2014/main" id="{4E5E9E6A-359B-4CD4-8341-BCC68D8EDEB0}"/>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25783"/>
    <xdr:sp macro="" textlink="">
      <xdr:nvSpPr>
        <xdr:cNvPr id="8675" name="TextBox 3">
          <a:extLst>
            <a:ext uri="{FF2B5EF4-FFF2-40B4-BE49-F238E27FC236}">
              <a16:creationId xmlns:a16="http://schemas.microsoft.com/office/drawing/2014/main" id="{7DA00693-A1CD-4655-B2EF-6B510C8E5FBB}"/>
            </a:ext>
          </a:extLst>
        </xdr:cNvPr>
        <xdr:cNvSpPr txBox="1">
          <a:spLocks noChangeArrowheads="1"/>
        </xdr:cNvSpPr>
      </xdr:nvSpPr>
      <xdr:spPr bwMode="auto">
        <a:xfrm>
          <a:off x="2439642" y="5698435"/>
          <a:ext cx="0" cy="325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06733"/>
    <xdr:sp macro="" textlink="">
      <xdr:nvSpPr>
        <xdr:cNvPr id="8676" name="TextBox 3">
          <a:extLst>
            <a:ext uri="{FF2B5EF4-FFF2-40B4-BE49-F238E27FC236}">
              <a16:creationId xmlns:a16="http://schemas.microsoft.com/office/drawing/2014/main" id="{597714D1-F0ED-448E-A904-942DFE923332}"/>
            </a:ext>
          </a:extLst>
        </xdr:cNvPr>
        <xdr:cNvSpPr txBox="1">
          <a:spLocks noChangeArrowheads="1"/>
        </xdr:cNvSpPr>
      </xdr:nvSpPr>
      <xdr:spPr bwMode="auto">
        <a:xfrm>
          <a:off x="2439642" y="5698435"/>
          <a:ext cx="0" cy="306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2133"/>
    <xdr:sp macro="" textlink="">
      <xdr:nvSpPr>
        <xdr:cNvPr id="8677" name="TextBox 3">
          <a:extLst>
            <a:ext uri="{FF2B5EF4-FFF2-40B4-BE49-F238E27FC236}">
              <a16:creationId xmlns:a16="http://schemas.microsoft.com/office/drawing/2014/main" id="{34956AF9-FCFB-4DED-847D-57BB48640648}"/>
            </a:ext>
          </a:extLst>
        </xdr:cNvPr>
        <xdr:cNvSpPr txBox="1">
          <a:spLocks noChangeArrowheads="1"/>
        </xdr:cNvSpPr>
      </xdr:nvSpPr>
      <xdr:spPr bwMode="auto">
        <a:xfrm>
          <a:off x="2439642" y="56984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3083"/>
    <xdr:sp macro="" textlink="">
      <xdr:nvSpPr>
        <xdr:cNvPr id="8678" name="TextBox 3">
          <a:extLst>
            <a:ext uri="{FF2B5EF4-FFF2-40B4-BE49-F238E27FC236}">
              <a16:creationId xmlns:a16="http://schemas.microsoft.com/office/drawing/2014/main" id="{D033EA8B-D5AB-42E3-8DDE-BD7DDB5328D0}"/>
            </a:ext>
          </a:extLst>
        </xdr:cNvPr>
        <xdr:cNvSpPr txBox="1">
          <a:spLocks noChangeArrowheads="1"/>
        </xdr:cNvSpPr>
      </xdr:nvSpPr>
      <xdr:spPr bwMode="auto">
        <a:xfrm>
          <a:off x="2439642" y="56984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4086"/>
    <xdr:sp macro="" textlink="">
      <xdr:nvSpPr>
        <xdr:cNvPr id="8679" name="TextBox 3">
          <a:extLst>
            <a:ext uri="{FF2B5EF4-FFF2-40B4-BE49-F238E27FC236}">
              <a16:creationId xmlns:a16="http://schemas.microsoft.com/office/drawing/2014/main" id="{A61FDE6A-08A6-446B-BB6E-8EB594551023}"/>
            </a:ext>
          </a:extLst>
        </xdr:cNvPr>
        <xdr:cNvSpPr txBox="1">
          <a:spLocks noChangeArrowheads="1"/>
        </xdr:cNvSpPr>
      </xdr:nvSpPr>
      <xdr:spPr bwMode="auto">
        <a:xfrm>
          <a:off x="2439642" y="56984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2133"/>
    <xdr:sp macro="" textlink="">
      <xdr:nvSpPr>
        <xdr:cNvPr id="8680" name="TextBox 3">
          <a:extLst>
            <a:ext uri="{FF2B5EF4-FFF2-40B4-BE49-F238E27FC236}">
              <a16:creationId xmlns:a16="http://schemas.microsoft.com/office/drawing/2014/main" id="{656A5040-F5BB-4C9C-B349-B50BD4B5C2BB}"/>
            </a:ext>
          </a:extLst>
        </xdr:cNvPr>
        <xdr:cNvSpPr txBox="1">
          <a:spLocks noChangeArrowheads="1"/>
        </xdr:cNvSpPr>
      </xdr:nvSpPr>
      <xdr:spPr bwMode="auto">
        <a:xfrm>
          <a:off x="2439642" y="56984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22608"/>
    <xdr:sp macro="" textlink="">
      <xdr:nvSpPr>
        <xdr:cNvPr id="8681" name="TextBox 3">
          <a:extLst>
            <a:ext uri="{FF2B5EF4-FFF2-40B4-BE49-F238E27FC236}">
              <a16:creationId xmlns:a16="http://schemas.microsoft.com/office/drawing/2014/main" id="{D4D53093-4C73-4B65-9C95-3C537F640BF9}"/>
            </a:ext>
          </a:extLst>
        </xdr:cNvPr>
        <xdr:cNvSpPr txBox="1">
          <a:spLocks noChangeArrowheads="1"/>
        </xdr:cNvSpPr>
      </xdr:nvSpPr>
      <xdr:spPr bwMode="auto">
        <a:xfrm>
          <a:off x="2439642" y="569843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82" name="TextBox 3">
          <a:extLst>
            <a:ext uri="{FF2B5EF4-FFF2-40B4-BE49-F238E27FC236}">
              <a16:creationId xmlns:a16="http://schemas.microsoft.com/office/drawing/2014/main" id="{5B0916EC-7B41-4589-AD32-7FC93B4BF449}"/>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83" name="TextBox 3">
          <a:extLst>
            <a:ext uri="{FF2B5EF4-FFF2-40B4-BE49-F238E27FC236}">
              <a16:creationId xmlns:a16="http://schemas.microsoft.com/office/drawing/2014/main" id="{1636CF27-832B-4BD1-B29C-EDDD0FF326E3}"/>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84" name="TextBox 3">
          <a:extLst>
            <a:ext uri="{FF2B5EF4-FFF2-40B4-BE49-F238E27FC236}">
              <a16:creationId xmlns:a16="http://schemas.microsoft.com/office/drawing/2014/main" id="{9D1E1686-A255-46E6-BB50-2F60BC97D5AD}"/>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85" name="TextBox 3">
          <a:extLst>
            <a:ext uri="{FF2B5EF4-FFF2-40B4-BE49-F238E27FC236}">
              <a16:creationId xmlns:a16="http://schemas.microsoft.com/office/drawing/2014/main" id="{6528EF31-C60C-4942-A2D2-9D2526A8AF4B}"/>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86" name="TextBox 3">
          <a:extLst>
            <a:ext uri="{FF2B5EF4-FFF2-40B4-BE49-F238E27FC236}">
              <a16:creationId xmlns:a16="http://schemas.microsoft.com/office/drawing/2014/main" id="{8F460C8A-8B43-46D3-8F23-C280ADB28099}"/>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87" name="TextBox 3">
          <a:extLst>
            <a:ext uri="{FF2B5EF4-FFF2-40B4-BE49-F238E27FC236}">
              <a16:creationId xmlns:a16="http://schemas.microsoft.com/office/drawing/2014/main" id="{7C917378-09B7-4260-A930-A250DC87577D}"/>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88" name="TextBox 3">
          <a:extLst>
            <a:ext uri="{FF2B5EF4-FFF2-40B4-BE49-F238E27FC236}">
              <a16:creationId xmlns:a16="http://schemas.microsoft.com/office/drawing/2014/main" id="{D51192EE-C814-484B-8C5D-D93B3BFAAEA5}"/>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689" name="TextBox 3">
          <a:extLst>
            <a:ext uri="{FF2B5EF4-FFF2-40B4-BE49-F238E27FC236}">
              <a16:creationId xmlns:a16="http://schemas.microsoft.com/office/drawing/2014/main" id="{6F3A1EAD-055A-447C-9606-72AA73B1A4C8}"/>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90" name="TextBox 3">
          <a:extLst>
            <a:ext uri="{FF2B5EF4-FFF2-40B4-BE49-F238E27FC236}">
              <a16:creationId xmlns:a16="http://schemas.microsoft.com/office/drawing/2014/main" id="{E63CF1D2-DD34-473F-9B69-E5EBCEB56D53}"/>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91" name="TextBox 3">
          <a:extLst>
            <a:ext uri="{FF2B5EF4-FFF2-40B4-BE49-F238E27FC236}">
              <a16:creationId xmlns:a16="http://schemas.microsoft.com/office/drawing/2014/main" id="{6A62DC3A-228A-4690-919F-47CDA2C7D320}"/>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92" name="TextBox 3">
          <a:extLst>
            <a:ext uri="{FF2B5EF4-FFF2-40B4-BE49-F238E27FC236}">
              <a16:creationId xmlns:a16="http://schemas.microsoft.com/office/drawing/2014/main" id="{A6A9E06D-5FFB-40B7-AA18-FD3807B20D6D}"/>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93" name="TextBox 3">
          <a:extLst>
            <a:ext uri="{FF2B5EF4-FFF2-40B4-BE49-F238E27FC236}">
              <a16:creationId xmlns:a16="http://schemas.microsoft.com/office/drawing/2014/main" id="{ED4BB84F-990A-4D97-A12D-3E74F8628A3D}"/>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94" name="TextBox 3">
          <a:extLst>
            <a:ext uri="{FF2B5EF4-FFF2-40B4-BE49-F238E27FC236}">
              <a16:creationId xmlns:a16="http://schemas.microsoft.com/office/drawing/2014/main" id="{0C34E487-5FE5-43C4-AD64-3A11703D141D}"/>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95" name="TextBox 3">
          <a:extLst>
            <a:ext uri="{FF2B5EF4-FFF2-40B4-BE49-F238E27FC236}">
              <a16:creationId xmlns:a16="http://schemas.microsoft.com/office/drawing/2014/main" id="{6808A829-C740-4751-B9DD-62F844D763EC}"/>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696" name="TextBox 3">
          <a:extLst>
            <a:ext uri="{FF2B5EF4-FFF2-40B4-BE49-F238E27FC236}">
              <a16:creationId xmlns:a16="http://schemas.microsoft.com/office/drawing/2014/main" id="{84846B92-7E86-492B-83E3-D4D1E3EC0921}"/>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97" name="TextBox 3">
          <a:extLst>
            <a:ext uri="{FF2B5EF4-FFF2-40B4-BE49-F238E27FC236}">
              <a16:creationId xmlns:a16="http://schemas.microsoft.com/office/drawing/2014/main" id="{683E0DD3-A297-4387-B362-99BEBDA4DFEB}"/>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698" name="TextBox 3">
          <a:extLst>
            <a:ext uri="{FF2B5EF4-FFF2-40B4-BE49-F238E27FC236}">
              <a16:creationId xmlns:a16="http://schemas.microsoft.com/office/drawing/2014/main" id="{737027FF-3909-474C-A8F5-9F7A27551B88}"/>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699" name="TextBox 3">
          <a:extLst>
            <a:ext uri="{FF2B5EF4-FFF2-40B4-BE49-F238E27FC236}">
              <a16:creationId xmlns:a16="http://schemas.microsoft.com/office/drawing/2014/main" id="{9D49478D-5381-449C-AFEF-4B0BD4D0D968}"/>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00" name="TextBox 3">
          <a:extLst>
            <a:ext uri="{FF2B5EF4-FFF2-40B4-BE49-F238E27FC236}">
              <a16:creationId xmlns:a16="http://schemas.microsoft.com/office/drawing/2014/main" id="{7D836781-48BB-4E3F-BD1B-A981A848D533}"/>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01" name="TextBox 3">
          <a:extLst>
            <a:ext uri="{FF2B5EF4-FFF2-40B4-BE49-F238E27FC236}">
              <a16:creationId xmlns:a16="http://schemas.microsoft.com/office/drawing/2014/main" id="{8F40E945-303D-4D1C-BD86-EF949A276442}"/>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702" name="TextBox 3">
          <a:extLst>
            <a:ext uri="{FF2B5EF4-FFF2-40B4-BE49-F238E27FC236}">
              <a16:creationId xmlns:a16="http://schemas.microsoft.com/office/drawing/2014/main" id="{A6BCF9FF-2749-4936-ACE8-5E0583E73DF5}"/>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03" name="TextBox 3">
          <a:extLst>
            <a:ext uri="{FF2B5EF4-FFF2-40B4-BE49-F238E27FC236}">
              <a16:creationId xmlns:a16="http://schemas.microsoft.com/office/drawing/2014/main" id="{8426F398-8D47-46E9-9959-85A8A7F6B87B}"/>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704" name="TextBox 3">
          <a:extLst>
            <a:ext uri="{FF2B5EF4-FFF2-40B4-BE49-F238E27FC236}">
              <a16:creationId xmlns:a16="http://schemas.microsoft.com/office/drawing/2014/main" id="{C7391AAF-F4F6-48AD-ADCB-5A2DB77DF496}"/>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05" name="TextBox 3">
          <a:extLst>
            <a:ext uri="{FF2B5EF4-FFF2-40B4-BE49-F238E27FC236}">
              <a16:creationId xmlns:a16="http://schemas.microsoft.com/office/drawing/2014/main" id="{5DA9C7BA-A618-474F-9FB2-8AA4CD762432}"/>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2133"/>
    <xdr:sp macro="" textlink="">
      <xdr:nvSpPr>
        <xdr:cNvPr id="8706" name="TextBox 3">
          <a:extLst>
            <a:ext uri="{FF2B5EF4-FFF2-40B4-BE49-F238E27FC236}">
              <a16:creationId xmlns:a16="http://schemas.microsoft.com/office/drawing/2014/main" id="{81B5D948-0811-433C-8944-5735E77D6487}"/>
            </a:ext>
          </a:extLst>
        </xdr:cNvPr>
        <xdr:cNvSpPr txBox="1">
          <a:spLocks noChangeArrowheads="1"/>
        </xdr:cNvSpPr>
      </xdr:nvSpPr>
      <xdr:spPr bwMode="auto">
        <a:xfrm>
          <a:off x="2439642" y="56984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3083"/>
    <xdr:sp macro="" textlink="">
      <xdr:nvSpPr>
        <xdr:cNvPr id="8707" name="TextBox 3">
          <a:extLst>
            <a:ext uri="{FF2B5EF4-FFF2-40B4-BE49-F238E27FC236}">
              <a16:creationId xmlns:a16="http://schemas.microsoft.com/office/drawing/2014/main" id="{8CF200AF-B031-4721-8C71-E42605680A00}"/>
            </a:ext>
          </a:extLst>
        </xdr:cNvPr>
        <xdr:cNvSpPr txBox="1">
          <a:spLocks noChangeArrowheads="1"/>
        </xdr:cNvSpPr>
      </xdr:nvSpPr>
      <xdr:spPr bwMode="auto">
        <a:xfrm>
          <a:off x="2439642" y="56984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08" name="TextBox 3">
          <a:extLst>
            <a:ext uri="{FF2B5EF4-FFF2-40B4-BE49-F238E27FC236}">
              <a16:creationId xmlns:a16="http://schemas.microsoft.com/office/drawing/2014/main" id="{2EAD8830-82E4-40BB-A197-D0309DB3ECA1}"/>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09" name="TextBox 3">
          <a:extLst>
            <a:ext uri="{FF2B5EF4-FFF2-40B4-BE49-F238E27FC236}">
              <a16:creationId xmlns:a16="http://schemas.microsoft.com/office/drawing/2014/main" id="{6415746D-2279-434C-8DC0-0A8793C0B1CC}"/>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710" name="TextBox 3">
          <a:extLst>
            <a:ext uri="{FF2B5EF4-FFF2-40B4-BE49-F238E27FC236}">
              <a16:creationId xmlns:a16="http://schemas.microsoft.com/office/drawing/2014/main" id="{68C693B9-0266-4D4F-8327-12A7FD2C4C11}"/>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3083"/>
    <xdr:sp macro="" textlink="">
      <xdr:nvSpPr>
        <xdr:cNvPr id="8711" name="TextBox 3">
          <a:extLst>
            <a:ext uri="{FF2B5EF4-FFF2-40B4-BE49-F238E27FC236}">
              <a16:creationId xmlns:a16="http://schemas.microsoft.com/office/drawing/2014/main" id="{33A4D7F3-E171-4592-8CD6-EC0A4CF768FE}"/>
            </a:ext>
          </a:extLst>
        </xdr:cNvPr>
        <xdr:cNvSpPr txBox="1">
          <a:spLocks noChangeArrowheads="1"/>
        </xdr:cNvSpPr>
      </xdr:nvSpPr>
      <xdr:spPr bwMode="auto">
        <a:xfrm>
          <a:off x="2439642" y="56984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3083"/>
    <xdr:sp macro="" textlink="">
      <xdr:nvSpPr>
        <xdr:cNvPr id="8712" name="TextBox 3">
          <a:extLst>
            <a:ext uri="{FF2B5EF4-FFF2-40B4-BE49-F238E27FC236}">
              <a16:creationId xmlns:a16="http://schemas.microsoft.com/office/drawing/2014/main" id="{1F0BFFD3-59A7-4246-ADB3-4939F90A6F52}"/>
            </a:ext>
          </a:extLst>
        </xdr:cNvPr>
        <xdr:cNvSpPr txBox="1">
          <a:spLocks noChangeArrowheads="1"/>
        </xdr:cNvSpPr>
      </xdr:nvSpPr>
      <xdr:spPr bwMode="auto">
        <a:xfrm>
          <a:off x="2439642" y="56984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4086"/>
    <xdr:sp macro="" textlink="">
      <xdr:nvSpPr>
        <xdr:cNvPr id="8713" name="TextBox 3">
          <a:extLst>
            <a:ext uri="{FF2B5EF4-FFF2-40B4-BE49-F238E27FC236}">
              <a16:creationId xmlns:a16="http://schemas.microsoft.com/office/drawing/2014/main" id="{9CACDD5C-5259-47FB-9AE3-752257D5B346}"/>
            </a:ext>
          </a:extLst>
        </xdr:cNvPr>
        <xdr:cNvSpPr txBox="1">
          <a:spLocks noChangeArrowheads="1"/>
        </xdr:cNvSpPr>
      </xdr:nvSpPr>
      <xdr:spPr bwMode="auto">
        <a:xfrm>
          <a:off x="2439642" y="56984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2133"/>
    <xdr:sp macro="" textlink="">
      <xdr:nvSpPr>
        <xdr:cNvPr id="8714" name="TextBox 3">
          <a:extLst>
            <a:ext uri="{FF2B5EF4-FFF2-40B4-BE49-F238E27FC236}">
              <a16:creationId xmlns:a16="http://schemas.microsoft.com/office/drawing/2014/main" id="{A9628700-2871-4A33-8BE7-267981486162}"/>
            </a:ext>
          </a:extLst>
        </xdr:cNvPr>
        <xdr:cNvSpPr txBox="1">
          <a:spLocks noChangeArrowheads="1"/>
        </xdr:cNvSpPr>
      </xdr:nvSpPr>
      <xdr:spPr bwMode="auto">
        <a:xfrm>
          <a:off x="2439642" y="56984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3083"/>
    <xdr:sp macro="" textlink="">
      <xdr:nvSpPr>
        <xdr:cNvPr id="8715" name="TextBox 3">
          <a:extLst>
            <a:ext uri="{FF2B5EF4-FFF2-40B4-BE49-F238E27FC236}">
              <a16:creationId xmlns:a16="http://schemas.microsoft.com/office/drawing/2014/main" id="{2D4FFCBF-FB79-47B5-8EED-BA1C64AB6BB5}"/>
            </a:ext>
          </a:extLst>
        </xdr:cNvPr>
        <xdr:cNvSpPr txBox="1">
          <a:spLocks noChangeArrowheads="1"/>
        </xdr:cNvSpPr>
      </xdr:nvSpPr>
      <xdr:spPr bwMode="auto">
        <a:xfrm>
          <a:off x="2439642" y="56984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16" name="TextBox 3">
          <a:extLst>
            <a:ext uri="{FF2B5EF4-FFF2-40B4-BE49-F238E27FC236}">
              <a16:creationId xmlns:a16="http://schemas.microsoft.com/office/drawing/2014/main" id="{E8D0D132-F5E8-4A07-82A1-A651F270A735}"/>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3083"/>
    <xdr:sp macro="" textlink="">
      <xdr:nvSpPr>
        <xdr:cNvPr id="8717" name="TextBox 3">
          <a:extLst>
            <a:ext uri="{FF2B5EF4-FFF2-40B4-BE49-F238E27FC236}">
              <a16:creationId xmlns:a16="http://schemas.microsoft.com/office/drawing/2014/main" id="{ADE29517-F028-45D5-B797-1AD5E6BA55A9}"/>
            </a:ext>
          </a:extLst>
        </xdr:cNvPr>
        <xdr:cNvSpPr txBox="1">
          <a:spLocks noChangeArrowheads="1"/>
        </xdr:cNvSpPr>
      </xdr:nvSpPr>
      <xdr:spPr bwMode="auto">
        <a:xfrm>
          <a:off x="2439642" y="56984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18" name="TextBox 3">
          <a:extLst>
            <a:ext uri="{FF2B5EF4-FFF2-40B4-BE49-F238E27FC236}">
              <a16:creationId xmlns:a16="http://schemas.microsoft.com/office/drawing/2014/main" id="{3C3D5CB1-4B05-4EDE-BD80-717620C2E6F0}"/>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22608"/>
    <xdr:sp macro="" textlink="">
      <xdr:nvSpPr>
        <xdr:cNvPr id="8719" name="TextBox 3">
          <a:extLst>
            <a:ext uri="{FF2B5EF4-FFF2-40B4-BE49-F238E27FC236}">
              <a16:creationId xmlns:a16="http://schemas.microsoft.com/office/drawing/2014/main" id="{A8F487FE-5070-431B-8795-AC7B7A6824A0}"/>
            </a:ext>
          </a:extLst>
        </xdr:cNvPr>
        <xdr:cNvSpPr txBox="1">
          <a:spLocks noChangeArrowheads="1"/>
        </xdr:cNvSpPr>
      </xdr:nvSpPr>
      <xdr:spPr bwMode="auto">
        <a:xfrm>
          <a:off x="2439642" y="569843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720" name="TextBox 3">
          <a:extLst>
            <a:ext uri="{FF2B5EF4-FFF2-40B4-BE49-F238E27FC236}">
              <a16:creationId xmlns:a16="http://schemas.microsoft.com/office/drawing/2014/main" id="{3F1BBA23-2D5D-410E-963F-B03E7A8F650A}"/>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721" name="TextBox 3">
          <a:extLst>
            <a:ext uri="{FF2B5EF4-FFF2-40B4-BE49-F238E27FC236}">
              <a16:creationId xmlns:a16="http://schemas.microsoft.com/office/drawing/2014/main" id="{C4E06335-94E4-47D5-883E-301BE1DECADE}"/>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22" name="TextBox 3">
          <a:extLst>
            <a:ext uri="{FF2B5EF4-FFF2-40B4-BE49-F238E27FC236}">
              <a16:creationId xmlns:a16="http://schemas.microsoft.com/office/drawing/2014/main" id="{164433C6-D634-478A-A5A0-995DC1B8E612}"/>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723" name="TextBox 3">
          <a:extLst>
            <a:ext uri="{FF2B5EF4-FFF2-40B4-BE49-F238E27FC236}">
              <a16:creationId xmlns:a16="http://schemas.microsoft.com/office/drawing/2014/main" id="{9A1C5415-1ED0-46B2-AA09-170F34C68E8B}"/>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24" name="TextBox 3">
          <a:extLst>
            <a:ext uri="{FF2B5EF4-FFF2-40B4-BE49-F238E27FC236}">
              <a16:creationId xmlns:a16="http://schemas.microsoft.com/office/drawing/2014/main" id="{448E70C4-2EB2-465E-941C-58552C18CAA4}"/>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725" name="TextBox 3">
          <a:extLst>
            <a:ext uri="{FF2B5EF4-FFF2-40B4-BE49-F238E27FC236}">
              <a16:creationId xmlns:a16="http://schemas.microsoft.com/office/drawing/2014/main" id="{7F2510E7-4F47-4A71-9804-3852E580ECD3}"/>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26" name="TextBox 3">
          <a:extLst>
            <a:ext uri="{FF2B5EF4-FFF2-40B4-BE49-F238E27FC236}">
              <a16:creationId xmlns:a16="http://schemas.microsoft.com/office/drawing/2014/main" id="{4261F197-98BD-4574-B94D-196C3CE84B52}"/>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727" name="TextBox 3">
          <a:extLst>
            <a:ext uri="{FF2B5EF4-FFF2-40B4-BE49-F238E27FC236}">
              <a16:creationId xmlns:a16="http://schemas.microsoft.com/office/drawing/2014/main" id="{60E391B5-518B-4CBE-89BA-96786F6F0237}"/>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28" name="TextBox 3">
          <a:extLst>
            <a:ext uri="{FF2B5EF4-FFF2-40B4-BE49-F238E27FC236}">
              <a16:creationId xmlns:a16="http://schemas.microsoft.com/office/drawing/2014/main" id="{55550AF3-FDC7-4F48-BCAC-22F5B2014979}"/>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729" name="TextBox 3">
          <a:extLst>
            <a:ext uri="{FF2B5EF4-FFF2-40B4-BE49-F238E27FC236}">
              <a16:creationId xmlns:a16="http://schemas.microsoft.com/office/drawing/2014/main" id="{380EAC4C-6EBA-492B-8D63-73DCFAF5AC22}"/>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30" name="TextBox 3">
          <a:extLst>
            <a:ext uri="{FF2B5EF4-FFF2-40B4-BE49-F238E27FC236}">
              <a16:creationId xmlns:a16="http://schemas.microsoft.com/office/drawing/2014/main" id="{627999BC-AA83-4F59-8276-17CAD9B12AED}"/>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731" name="TextBox 3">
          <a:extLst>
            <a:ext uri="{FF2B5EF4-FFF2-40B4-BE49-F238E27FC236}">
              <a16:creationId xmlns:a16="http://schemas.microsoft.com/office/drawing/2014/main" id="{53FAA9FF-F466-4DAB-98DE-568C9AF5C535}"/>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32" name="TextBox 3">
          <a:extLst>
            <a:ext uri="{FF2B5EF4-FFF2-40B4-BE49-F238E27FC236}">
              <a16:creationId xmlns:a16="http://schemas.microsoft.com/office/drawing/2014/main" id="{6ED90D0E-9B3F-4CC4-9508-3A6BEE3A18B7}"/>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733" name="TextBox 3">
          <a:extLst>
            <a:ext uri="{FF2B5EF4-FFF2-40B4-BE49-F238E27FC236}">
              <a16:creationId xmlns:a16="http://schemas.microsoft.com/office/drawing/2014/main" id="{69F2CD3A-086A-4643-B121-EB2AC3AA39F6}"/>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34" name="TextBox 3">
          <a:extLst>
            <a:ext uri="{FF2B5EF4-FFF2-40B4-BE49-F238E27FC236}">
              <a16:creationId xmlns:a16="http://schemas.microsoft.com/office/drawing/2014/main" id="{02FFE0E8-03B4-4C03-8137-D54AA6C3D571}"/>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735" name="TextBox 3">
          <a:extLst>
            <a:ext uri="{FF2B5EF4-FFF2-40B4-BE49-F238E27FC236}">
              <a16:creationId xmlns:a16="http://schemas.microsoft.com/office/drawing/2014/main" id="{D69745A6-9123-4493-8024-246C77288642}"/>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36" name="TextBox 3">
          <a:extLst>
            <a:ext uri="{FF2B5EF4-FFF2-40B4-BE49-F238E27FC236}">
              <a16:creationId xmlns:a16="http://schemas.microsoft.com/office/drawing/2014/main" id="{A5073096-BEF7-4DCD-B20E-00E8E0F87752}"/>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37" name="TextBox 3">
          <a:extLst>
            <a:ext uri="{FF2B5EF4-FFF2-40B4-BE49-F238E27FC236}">
              <a16:creationId xmlns:a16="http://schemas.microsoft.com/office/drawing/2014/main" id="{77B927BE-C83F-4F2C-AC77-23A73B01DF3C}"/>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738" name="TextBox 3">
          <a:extLst>
            <a:ext uri="{FF2B5EF4-FFF2-40B4-BE49-F238E27FC236}">
              <a16:creationId xmlns:a16="http://schemas.microsoft.com/office/drawing/2014/main" id="{95CAC613-9FCF-4FEB-B158-6F85F0407F93}"/>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39" name="TextBox 3">
          <a:extLst>
            <a:ext uri="{FF2B5EF4-FFF2-40B4-BE49-F238E27FC236}">
              <a16:creationId xmlns:a16="http://schemas.microsoft.com/office/drawing/2014/main" id="{CEA8F66F-13D6-45A7-AC83-6F170575BE8A}"/>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740" name="TextBox 3">
          <a:extLst>
            <a:ext uri="{FF2B5EF4-FFF2-40B4-BE49-F238E27FC236}">
              <a16:creationId xmlns:a16="http://schemas.microsoft.com/office/drawing/2014/main" id="{046E6231-B892-4E5D-A2A9-4DBEA5B270B6}"/>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41" name="TextBox 3">
          <a:extLst>
            <a:ext uri="{FF2B5EF4-FFF2-40B4-BE49-F238E27FC236}">
              <a16:creationId xmlns:a16="http://schemas.microsoft.com/office/drawing/2014/main" id="{1C66B688-9E85-4704-9460-2E77BD0C032D}"/>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5308"/>
    <xdr:sp macro="" textlink="">
      <xdr:nvSpPr>
        <xdr:cNvPr id="8742" name="TextBox 3">
          <a:extLst>
            <a:ext uri="{FF2B5EF4-FFF2-40B4-BE49-F238E27FC236}">
              <a16:creationId xmlns:a16="http://schemas.microsoft.com/office/drawing/2014/main" id="{C448E4D4-C2C9-4CB3-8DD9-6FAA94F2D012}"/>
            </a:ext>
          </a:extLst>
        </xdr:cNvPr>
        <xdr:cNvSpPr txBox="1">
          <a:spLocks noChangeArrowheads="1"/>
        </xdr:cNvSpPr>
      </xdr:nvSpPr>
      <xdr:spPr bwMode="auto">
        <a:xfrm>
          <a:off x="2439642" y="5698435"/>
          <a:ext cx="0" cy="33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4086"/>
    <xdr:sp macro="" textlink="">
      <xdr:nvSpPr>
        <xdr:cNvPr id="8743" name="TextBox 3">
          <a:extLst>
            <a:ext uri="{FF2B5EF4-FFF2-40B4-BE49-F238E27FC236}">
              <a16:creationId xmlns:a16="http://schemas.microsoft.com/office/drawing/2014/main" id="{463862BE-75A2-4D5B-8DA3-909C1D318277}"/>
            </a:ext>
          </a:extLst>
        </xdr:cNvPr>
        <xdr:cNvSpPr txBox="1">
          <a:spLocks noChangeArrowheads="1"/>
        </xdr:cNvSpPr>
      </xdr:nvSpPr>
      <xdr:spPr bwMode="auto">
        <a:xfrm>
          <a:off x="2439642" y="56984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5308"/>
    <xdr:sp macro="" textlink="">
      <xdr:nvSpPr>
        <xdr:cNvPr id="8744" name="TextBox 3">
          <a:extLst>
            <a:ext uri="{FF2B5EF4-FFF2-40B4-BE49-F238E27FC236}">
              <a16:creationId xmlns:a16="http://schemas.microsoft.com/office/drawing/2014/main" id="{13C34009-50F4-4B14-B6D6-1BE720FD3013}"/>
            </a:ext>
          </a:extLst>
        </xdr:cNvPr>
        <xdr:cNvSpPr txBox="1">
          <a:spLocks noChangeArrowheads="1"/>
        </xdr:cNvSpPr>
      </xdr:nvSpPr>
      <xdr:spPr bwMode="auto">
        <a:xfrm>
          <a:off x="2439642" y="5698435"/>
          <a:ext cx="0" cy="33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4086"/>
    <xdr:sp macro="" textlink="">
      <xdr:nvSpPr>
        <xdr:cNvPr id="8745" name="TextBox 3">
          <a:extLst>
            <a:ext uri="{FF2B5EF4-FFF2-40B4-BE49-F238E27FC236}">
              <a16:creationId xmlns:a16="http://schemas.microsoft.com/office/drawing/2014/main" id="{0D381F96-D84D-4719-B3AB-8F9EA1C5EA2A}"/>
            </a:ext>
          </a:extLst>
        </xdr:cNvPr>
        <xdr:cNvSpPr txBox="1">
          <a:spLocks noChangeArrowheads="1"/>
        </xdr:cNvSpPr>
      </xdr:nvSpPr>
      <xdr:spPr bwMode="auto">
        <a:xfrm>
          <a:off x="2439642" y="56984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46" name="TextBox 3">
          <a:extLst>
            <a:ext uri="{FF2B5EF4-FFF2-40B4-BE49-F238E27FC236}">
              <a16:creationId xmlns:a16="http://schemas.microsoft.com/office/drawing/2014/main" id="{EDBF2BD7-1FC3-44B3-84C1-423BCC97A8C7}"/>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47" name="TextBox 3">
          <a:extLst>
            <a:ext uri="{FF2B5EF4-FFF2-40B4-BE49-F238E27FC236}">
              <a16:creationId xmlns:a16="http://schemas.microsoft.com/office/drawing/2014/main" id="{9E9715E0-5091-4031-B81F-9A24D7B6C116}"/>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4086"/>
    <xdr:sp macro="" textlink="">
      <xdr:nvSpPr>
        <xdr:cNvPr id="8748" name="TextBox 3">
          <a:extLst>
            <a:ext uri="{FF2B5EF4-FFF2-40B4-BE49-F238E27FC236}">
              <a16:creationId xmlns:a16="http://schemas.microsoft.com/office/drawing/2014/main" id="{5021F197-AEBF-48E6-9827-185765B65F56}"/>
            </a:ext>
          </a:extLst>
        </xdr:cNvPr>
        <xdr:cNvSpPr txBox="1">
          <a:spLocks noChangeArrowheads="1"/>
        </xdr:cNvSpPr>
      </xdr:nvSpPr>
      <xdr:spPr bwMode="auto">
        <a:xfrm>
          <a:off x="2439642" y="56984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49" name="TextBox 3">
          <a:extLst>
            <a:ext uri="{FF2B5EF4-FFF2-40B4-BE49-F238E27FC236}">
              <a16:creationId xmlns:a16="http://schemas.microsoft.com/office/drawing/2014/main" id="{9353B026-CB76-4B7A-A639-7A0540D92A1D}"/>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4086"/>
    <xdr:sp macro="" textlink="">
      <xdr:nvSpPr>
        <xdr:cNvPr id="8750" name="TextBox 3">
          <a:extLst>
            <a:ext uri="{FF2B5EF4-FFF2-40B4-BE49-F238E27FC236}">
              <a16:creationId xmlns:a16="http://schemas.microsoft.com/office/drawing/2014/main" id="{DEF340E2-6D42-4B09-84FF-083CE7EDC550}"/>
            </a:ext>
          </a:extLst>
        </xdr:cNvPr>
        <xdr:cNvSpPr txBox="1">
          <a:spLocks noChangeArrowheads="1"/>
        </xdr:cNvSpPr>
      </xdr:nvSpPr>
      <xdr:spPr bwMode="auto">
        <a:xfrm>
          <a:off x="2439642" y="56984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51" name="TextBox 3">
          <a:extLst>
            <a:ext uri="{FF2B5EF4-FFF2-40B4-BE49-F238E27FC236}">
              <a16:creationId xmlns:a16="http://schemas.microsoft.com/office/drawing/2014/main" id="{87280C69-5826-489C-ABCD-555145564451}"/>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7261"/>
    <xdr:sp macro="" textlink="">
      <xdr:nvSpPr>
        <xdr:cNvPr id="8752" name="TextBox 3">
          <a:extLst>
            <a:ext uri="{FF2B5EF4-FFF2-40B4-BE49-F238E27FC236}">
              <a16:creationId xmlns:a16="http://schemas.microsoft.com/office/drawing/2014/main" id="{C14A417D-E760-413A-B68D-03BB17700D94}"/>
            </a:ext>
          </a:extLst>
        </xdr:cNvPr>
        <xdr:cNvSpPr txBox="1">
          <a:spLocks noChangeArrowheads="1"/>
        </xdr:cNvSpPr>
      </xdr:nvSpPr>
      <xdr:spPr bwMode="auto">
        <a:xfrm>
          <a:off x="2439642" y="569843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753" name="TextBox 3">
          <a:extLst>
            <a:ext uri="{FF2B5EF4-FFF2-40B4-BE49-F238E27FC236}">
              <a16:creationId xmlns:a16="http://schemas.microsoft.com/office/drawing/2014/main" id="{9F37A62E-AA8B-458A-BAD8-F02AAA591E7B}"/>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7261"/>
    <xdr:sp macro="" textlink="">
      <xdr:nvSpPr>
        <xdr:cNvPr id="8754" name="TextBox 3">
          <a:extLst>
            <a:ext uri="{FF2B5EF4-FFF2-40B4-BE49-F238E27FC236}">
              <a16:creationId xmlns:a16="http://schemas.microsoft.com/office/drawing/2014/main" id="{76EE1726-EC6E-4AD6-865F-FF417E8EBA8D}"/>
            </a:ext>
          </a:extLst>
        </xdr:cNvPr>
        <xdr:cNvSpPr txBox="1">
          <a:spLocks noChangeArrowheads="1"/>
        </xdr:cNvSpPr>
      </xdr:nvSpPr>
      <xdr:spPr bwMode="auto">
        <a:xfrm>
          <a:off x="2439642" y="569843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55" name="TextBox 3">
          <a:extLst>
            <a:ext uri="{FF2B5EF4-FFF2-40B4-BE49-F238E27FC236}">
              <a16:creationId xmlns:a16="http://schemas.microsoft.com/office/drawing/2014/main" id="{61A2D0EE-F33E-4195-8BDE-B66877213D60}"/>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7261"/>
    <xdr:sp macro="" textlink="">
      <xdr:nvSpPr>
        <xdr:cNvPr id="8756" name="TextBox 3">
          <a:extLst>
            <a:ext uri="{FF2B5EF4-FFF2-40B4-BE49-F238E27FC236}">
              <a16:creationId xmlns:a16="http://schemas.microsoft.com/office/drawing/2014/main" id="{25A40BBD-7F7C-4CF0-B567-204F5BEBCBF6}"/>
            </a:ext>
          </a:extLst>
        </xdr:cNvPr>
        <xdr:cNvSpPr txBox="1">
          <a:spLocks noChangeArrowheads="1"/>
        </xdr:cNvSpPr>
      </xdr:nvSpPr>
      <xdr:spPr bwMode="auto">
        <a:xfrm>
          <a:off x="2439642" y="5698435"/>
          <a:ext cx="0" cy="34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57" name="TextBox 3">
          <a:extLst>
            <a:ext uri="{FF2B5EF4-FFF2-40B4-BE49-F238E27FC236}">
              <a16:creationId xmlns:a16="http://schemas.microsoft.com/office/drawing/2014/main" id="{82540959-F3E8-4070-8E1B-C06780D04824}"/>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58" name="TextBox 3">
          <a:extLst>
            <a:ext uri="{FF2B5EF4-FFF2-40B4-BE49-F238E27FC236}">
              <a16:creationId xmlns:a16="http://schemas.microsoft.com/office/drawing/2014/main" id="{29AD2460-AEBE-4157-B461-6B805891CF53}"/>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59" name="TextBox 3">
          <a:extLst>
            <a:ext uri="{FF2B5EF4-FFF2-40B4-BE49-F238E27FC236}">
              <a16:creationId xmlns:a16="http://schemas.microsoft.com/office/drawing/2014/main" id="{CDEDD181-F9EC-4A94-8B03-3BFEBC0445C9}"/>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60" name="TextBox 3">
          <a:extLst>
            <a:ext uri="{FF2B5EF4-FFF2-40B4-BE49-F238E27FC236}">
              <a16:creationId xmlns:a16="http://schemas.microsoft.com/office/drawing/2014/main" id="{C034ECB9-0D8F-4AA9-8DB1-183888E65276}"/>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61" name="TextBox 3">
          <a:extLst>
            <a:ext uri="{FF2B5EF4-FFF2-40B4-BE49-F238E27FC236}">
              <a16:creationId xmlns:a16="http://schemas.microsoft.com/office/drawing/2014/main" id="{802E3A19-7ABA-4682-8323-DCFEFC1EA412}"/>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62" name="TextBox 3">
          <a:extLst>
            <a:ext uri="{FF2B5EF4-FFF2-40B4-BE49-F238E27FC236}">
              <a16:creationId xmlns:a16="http://schemas.microsoft.com/office/drawing/2014/main" id="{41622767-8A6B-4286-B136-E09E323FD84C}"/>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63" name="TextBox 3">
          <a:extLst>
            <a:ext uri="{FF2B5EF4-FFF2-40B4-BE49-F238E27FC236}">
              <a16:creationId xmlns:a16="http://schemas.microsoft.com/office/drawing/2014/main" id="{DAAC0A83-4B78-482A-BF49-C758B3DC1316}"/>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764" name="TextBox 3">
          <a:extLst>
            <a:ext uri="{FF2B5EF4-FFF2-40B4-BE49-F238E27FC236}">
              <a16:creationId xmlns:a16="http://schemas.microsoft.com/office/drawing/2014/main" id="{9807A0D3-9510-400E-A23C-1466CD2B2D33}"/>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765" name="TextBox 3">
          <a:extLst>
            <a:ext uri="{FF2B5EF4-FFF2-40B4-BE49-F238E27FC236}">
              <a16:creationId xmlns:a16="http://schemas.microsoft.com/office/drawing/2014/main" id="{7DE6F2E2-F461-4B46-A162-34DCF6C79FF5}"/>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766" name="TextBox 3">
          <a:extLst>
            <a:ext uri="{FF2B5EF4-FFF2-40B4-BE49-F238E27FC236}">
              <a16:creationId xmlns:a16="http://schemas.microsoft.com/office/drawing/2014/main" id="{C5482EAC-AE01-4883-B43B-5C4C341BF1A4}"/>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67" name="Text Box 22">
          <a:extLst>
            <a:ext uri="{FF2B5EF4-FFF2-40B4-BE49-F238E27FC236}">
              <a16:creationId xmlns:a16="http://schemas.microsoft.com/office/drawing/2014/main" id="{8072AE35-3519-4A44-A57F-81177DADCF9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68" name="Text Box 23">
          <a:extLst>
            <a:ext uri="{FF2B5EF4-FFF2-40B4-BE49-F238E27FC236}">
              <a16:creationId xmlns:a16="http://schemas.microsoft.com/office/drawing/2014/main" id="{64DC0F77-941F-44A8-B8C8-545480821C70}"/>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69" name="Text Box 24">
          <a:extLst>
            <a:ext uri="{FF2B5EF4-FFF2-40B4-BE49-F238E27FC236}">
              <a16:creationId xmlns:a16="http://schemas.microsoft.com/office/drawing/2014/main" id="{DF0E7C84-6EA5-4CC5-A6E0-844FCDC47A2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70" name="Text Box 25">
          <a:extLst>
            <a:ext uri="{FF2B5EF4-FFF2-40B4-BE49-F238E27FC236}">
              <a16:creationId xmlns:a16="http://schemas.microsoft.com/office/drawing/2014/main" id="{FA21E27B-D1BF-4C4A-B642-42712594DC1E}"/>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71" name="Text Box 26">
          <a:extLst>
            <a:ext uri="{FF2B5EF4-FFF2-40B4-BE49-F238E27FC236}">
              <a16:creationId xmlns:a16="http://schemas.microsoft.com/office/drawing/2014/main" id="{B83A67F5-AF66-4099-9EE2-F3A8C19D65E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72" name="Text Box 27">
          <a:extLst>
            <a:ext uri="{FF2B5EF4-FFF2-40B4-BE49-F238E27FC236}">
              <a16:creationId xmlns:a16="http://schemas.microsoft.com/office/drawing/2014/main" id="{5C87C5F1-1C12-4A6B-8A80-F72719C7CB18}"/>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73" name="Text Box 28">
          <a:extLst>
            <a:ext uri="{FF2B5EF4-FFF2-40B4-BE49-F238E27FC236}">
              <a16:creationId xmlns:a16="http://schemas.microsoft.com/office/drawing/2014/main" id="{6F473A08-0132-462D-98B4-ECA76C442E0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74" name="Text Box 29">
          <a:extLst>
            <a:ext uri="{FF2B5EF4-FFF2-40B4-BE49-F238E27FC236}">
              <a16:creationId xmlns:a16="http://schemas.microsoft.com/office/drawing/2014/main" id="{D4EABF03-0DFE-4AB7-A4AF-E2FB27A40FD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75" name="Text Box 14">
          <a:extLst>
            <a:ext uri="{FF2B5EF4-FFF2-40B4-BE49-F238E27FC236}">
              <a16:creationId xmlns:a16="http://schemas.microsoft.com/office/drawing/2014/main" id="{0B0592A3-82D6-49B9-BD49-0035E60E99BB}"/>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76" name="Text Box 15">
          <a:extLst>
            <a:ext uri="{FF2B5EF4-FFF2-40B4-BE49-F238E27FC236}">
              <a16:creationId xmlns:a16="http://schemas.microsoft.com/office/drawing/2014/main" id="{08EE31BB-C807-4A02-83B2-B9AD885517A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77" name="Text Box 16">
          <a:extLst>
            <a:ext uri="{FF2B5EF4-FFF2-40B4-BE49-F238E27FC236}">
              <a16:creationId xmlns:a16="http://schemas.microsoft.com/office/drawing/2014/main" id="{366460FC-1ABD-402F-BA57-622DBF3B967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78" name="Text Box 17">
          <a:extLst>
            <a:ext uri="{FF2B5EF4-FFF2-40B4-BE49-F238E27FC236}">
              <a16:creationId xmlns:a16="http://schemas.microsoft.com/office/drawing/2014/main" id="{0DC57414-E320-4CA9-8A51-0DD3BB3AAF5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79" name="Text Box 18">
          <a:extLst>
            <a:ext uri="{FF2B5EF4-FFF2-40B4-BE49-F238E27FC236}">
              <a16:creationId xmlns:a16="http://schemas.microsoft.com/office/drawing/2014/main" id="{52911950-684E-4E6D-8D86-09415139EE8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80" name="Text Box 19">
          <a:extLst>
            <a:ext uri="{FF2B5EF4-FFF2-40B4-BE49-F238E27FC236}">
              <a16:creationId xmlns:a16="http://schemas.microsoft.com/office/drawing/2014/main" id="{A55F81F1-FB65-4231-A3DD-3134381C2FD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81" name="Text Box 20">
          <a:extLst>
            <a:ext uri="{FF2B5EF4-FFF2-40B4-BE49-F238E27FC236}">
              <a16:creationId xmlns:a16="http://schemas.microsoft.com/office/drawing/2014/main" id="{126E05D2-C140-40F4-BFB0-A4EFE3BBB031}"/>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82" name="Text Box 21">
          <a:extLst>
            <a:ext uri="{FF2B5EF4-FFF2-40B4-BE49-F238E27FC236}">
              <a16:creationId xmlns:a16="http://schemas.microsoft.com/office/drawing/2014/main" id="{FBDCA870-079D-4030-BF52-93729EF9DCD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83" name="Text Box 14">
          <a:extLst>
            <a:ext uri="{FF2B5EF4-FFF2-40B4-BE49-F238E27FC236}">
              <a16:creationId xmlns:a16="http://schemas.microsoft.com/office/drawing/2014/main" id="{D646A4B4-5661-47F3-BFB4-08E934ECCC2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84" name="Text Box 15">
          <a:extLst>
            <a:ext uri="{FF2B5EF4-FFF2-40B4-BE49-F238E27FC236}">
              <a16:creationId xmlns:a16="http://schemas.microsoft.com/office/drawing/2014/main" id="{B079E23D-7206-4E42-B056-97193FD29225}"/>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85" name="Text Box 16">
          <a:extLst>
            <a:ext uri="{FF2B5EF4-FFF2-40B4-BE49-F238E27FC236}">
              <a16:creationId xmlns:a16="http://schemas.microsoft.com/office/drawing/2014/main" id="{327F0DBB-A5ED-4AD8-A7CB-9F756F4DC59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86" name="Text Box 17">
          <a:extLst>
            <a:ext uri="{FF2B5EF4-FFF2-40B4-BE49-F238E27FC236}">
              <a16:creationId xmlns:a16="http://schemas.microsoft.com/office/drawing/2014/main" id="{2C283714-5582-42BB-B1A1-E5EC2F0F8C86}"/>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87" name="Text Box 18">
          <a:extLst>
            <a:ext uri="{FF2B5EF4-FFF2-40B4-BE49-F238E27FC236}">
              <a16:creationId xmlns:a16="http://schemas.microsoft.com/office/drawing/2014/main" id="{7EA0B971-3A4C-42B0-99D4-C01BA99DCE1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88" name="Text Box 19">
          <a:extLst>
            <a:ext uri="{FF2B5EF4-FFF2-40B4-BE49-F238E27FC236}">
              <a16:creationId xmlns:a16="http://schemas.microsoft.com/office/drawing/2014/main" id="{89CC0AEA-E2BA-407F-A4DA-0D427C9CB08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89" name="Text Box 20">
          <a:extLst>
            <a:ext uri="{FF2B5EF4-FFF2-40B4-BE49-F238E27FC236}">
              <a16:creationId xmlns:a16="http://schemas.microsoft.com/office/drawing/2014/main" id="{C81BF382-4E2B-45BC-A59D-F7028E59701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90" name="Text Box 21">
          <a:extLst>
            <a:ext uri="{FF2B5EF4-FFF2-40B4-BE49-F238E27FC236}">
              <a16:creationId xmlns:a16="http://schemas.microsoft.com/office/drawing/2014/main" id="{918EEE27-B6EA-4A13-9262-1F82555ECE51}"/>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91" name="Text Box 22">
          <a:extLst>
            <a:ext uri="{FF2B5EF4-FFF2-40B4-BE49-F238E27FC236}">
              <a16:creationId xmlns:a16="http://schemas.microsoft.com/office/drawing/2014/main" id="{4667DC3B-08BD-4526-A4FC-D63D0984860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92" name="Text Box 23">
          <a:extLst>
            <a:ext uri="{FF2B5EF4-FFF2-40B4-BE49-F238E27FC236}">
              <a16:creationId xmlns:a16="http://schemas.microsoft.com/office/drawing/2014/main" id="{0D1FA7D9-600E-4F37-8466-B42F3DA8923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93" name="Text Box 24">
          <a:extLst>
            <a:ext uri="{FF2B5EF4-FFF2-40B4-BE49-F238E27FC236}">
              <a16:creationId xmlns:a16="http://schemas.microsoft.com/office/drawing/2014/main" id="{2B7D9FA9-47F8-47B8-AEC6-C09EF1EA2ACD}"/>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94" name="Text Box 25">
          <a:extLst>
            <a:ext uri="{FF2B5EF4-FFF2-40B4-BE49-F238E27FC236}">
              <a16:creationId xmlns:a16="http://schemas.microsoft.com/office/drawing/2014/main" id="{DD847CF9-BA4B-4BFE-8A27-ABDC13F0598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95" name="Text Box 26">
          <a:extLst>
            <a:ext uri="{FF2B5EF4-FFF2-40B4-BE49-F238E27FC236}">
              <a16:creationId xmlns:a16="http://schemas.microsoft.com/office/drawing/2014/main" id="{B6882D74-25B0-4EA8-BD34-99C45F9A103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96" name="Text Box 27">
          <a:extLst>
            <a:ext uri="{FF2B5EF4-FFF2-40B4-BE49-F238E27FC236}">
              <a16:creationId xmlns:a16="http://schemas.microsoft.com/office/drawing/2014/main" id="{F40F54B1-2B39-4EB1-B5C4-F38514F166E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97" name="Text Box 28">
          <a:extLst>
            <a:ext uri="{FF2B5EF4-FFF2-40B4-BE49-F238E27FC236}">
              <a16:creationId xmlns:a16="http://schemas.microsoft.com/office/drawing/2014/main" id="{DD0B2DA3-D46B-4511-ACFE-57330CA8470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98" name="Text Box 29">
          <a:extLst>
            <a:ext uri="{FF2B5EF4-FFF2-40B4-BE49-F238E27FC236}">
              <a16:creationId xmlns:a16="http://schemas.microsoft.com/office/drawing/2014/main" id="{B59E87F4-2152-4337-86DA-1E17FC7D8E1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799" name="Text Box 14">
          <a:extLst>
            <a:ext uri="{FF2B5EF4-FFF2-40B4-BE49-F238E27FC236}">
              <a16:creationId xmlns:a16="http://schemas.microsoft.com/office/drawing/2014/main" id="{25CFCA92-7B25-4C46-8271-8BF955613D6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00" name="Text Box 15">
          <a:extLst>
            <a:ext uri="{FF2B5EF4-FFF2-40B4-BE49-F238E27FC236}">
              <a16:creationId xmlns:a16="http://schemas.microsoft.com/office/drawing/2014/main" id="{0D70C9CA-D21A-40D6-8216-7C017BC36401}"/>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01" name="Text Box 16">
          <a:extLst>
            <a:ext uri="{FF2B5EF4-FFF2-40B4-BE49-F238E27FC236}">
              <a16:creationId xmlns:a16="http://schemas.microsoft.com/office/drawing/2014/main" id="{90C3F046-BCAA-4DF9-AF5F-FBA7C9F9FDE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02" name="Text Box 17">
          <a:extLst>
            <a:ext uri="{FF2B5EF4-FFF2-40B4-BE49-F238E27FC236}">
              <a16:creationId xmlns:a16="http://schemas.microsoft.com/office/drawing/2014/main" id="{9FBEFD8C-BD6C-4901-9A86-A728C1F2BD1B}"/>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03" name="Text Box 18">
          <a:extLst>
            <a:ext uri="{FF2B5EF4-FFF2-40B4-BE49-F238E27FC236}">
              <a16:creationId xmlns:a16="http://schemas.microsoft.com/office/drawing/2014/main" id="{AB9953CE-E800-4E79-BEB2-776F5679F50D}"/>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04" name="Text Box 19">
          <a:extLst>
            <a:ext uri="{FF2B5EF4-FFF2-40B4-BE49-F238E27FC236}">
              <a16:creationId xmlns:a16="http://schemas.microsoft.com/office/drawing/2014/main" id="{0DD0DAC8-4957-4D32-B9E6-361BCA53B0B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05" name="Text Box 20">
          <a:extLst>
            <a:ext uri="{FF2B5EF4-FFF2-40B4-BE49-F238E27FC236}">
              <a16:creationId xmlns:a16="http://schemas.microsoft.com/office/drawing/2014/main" id="{648B07D7-ADFC-47B7-B5D8-3D8FEEC8F4C1}"/>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06" name="Text Box 21">
          <a:extLst>
            <a:ext uri="{FF2B5EF4-FFF2-40B4-BE49-F238E27FC236}">
              <a16:creationId xmlns:a16="http://schemas.microsoft.com/office/drawing/2014/main" id="{ADFF3D8C-D8AC-4F59-B847-824113E6D24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07" name="Text Box 14">
          <a:extLst>
            <a:ext uri="{FF2B5EF4-FFF2-40B4-BE49-F238E27FC236}">
              <a16:creationId xmlns:a16="http://schemas.microsoft.com/office/drawing/2014/main" id="{7D552E6C-2BA1-445F-85E8-5DA8D81BB30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08" name="Text Box 15">
          <a:extLst>
            <a:ext uri="{FF2B5EF4-FFF2-40B4-BE49-F238E27FC236}">
              <a16:creationId xmlns:a16="http://schemas.microsoft.com/office/drawing/2014/main" id="{8FD99A0E-76AB-490E-A720-332EE327EE9E}"/>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09" name="Text Box 16">
          <a:extLst>
            <a:ext uri="{FF2B5EF4-FFF2-40B4-BE49-F238E27FC236}">
              <a16:creationId xmlns:a16="http://schemas.microsoft.com/office/drawing/2014/main" id="{9D94A743-9D08-4A6C-88F3-3FBDA916EF5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10" name="Text Box 17">
          <a:extLst>
            <a:ext uri="{FF2B5EF4-FFF2-40B4-BE49-F238E27FC236}">
              <a16:creationId xmlns:a16="http://schemas.microsoft.com/office/drawing/2014/main" id="{F366FB46-C5A3-4EF8-8818-FD5E4EBB05E8}"/>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11" name="Text Box 18">
          <a:extLst>
            <a:ext uri="{FF2B5EF4-FFF2-40B4-BE49-F238E27FC236}">
              <a16:creationId xmlns:a16="http://schemas.microsoft.com/office/drawing/2014/main" id="{969B2D3A-D66A-40E5-8452-C3EFB7EFA88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12" name="Text Box 19">
          <a:extLst>
            <a:ext uri="{FF2B5EF4-FFF2-40B4-BE49-F238E27FC236}">
              <a16:creationId xmlns:a16="http://schemas.microsoft.com/office/drawing/2014/main" id="{B994A2E2-3E32-484B-BEA6-C72246C7A44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13" name="Text Box 20">
          <a:extLst>
            <a:ext uri="{FF2B5EF4-FFF2-40B4-BE49-F238E27FC236}">
              <a16:creationId xmlns:a16="http://schemas.microsoft.com/office/drawing/2014/main" id="{337C66E1-29F8-480A-A48B-13461EF5D04D}"/>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14" name="Text Box 21">
          <a:extLst>
            <a:ext uri="{FF2B5EF4-FFF2-40B4-BE49-F238E27FC236}">
              <a16:creationId xmlns:a16="http://schemas.microsoft.com/office/drawing/2014/main" id="{403FFD07-A8F8-45A9-B879-B2D5DF9EFA6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15" name="Text Box 22">
          <a:extLst>
            <a:ext uri="{FF2B5EF4-FFF2-40B4-BE49-F238E27FC236}">
              <a16:creationId xmlns:a16="http://schemas.microsoft.com/office/drawing/2014/main" id="{340C2471-3830-4CCC-9EB5-6028458F193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16" name="Text Box 23">
          <a:extLst>
            <a:ext uri="{FF2B5EF4-FFF2-40B4-BE49-F238E27FC236}">
              <a16:creationId xmlns:a16="http://schemas.microsoft.com/office/drawing/2014/main" id="{04AC00E7-47C9-40F9-95A2-8D2E387A20F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17" name="Text Box 24">
          <a:extLst>
            <a:ext uri="{FF2B5EF4-FFF2-40B4-BE49-F238E27FC236}">
              <a16:creationId xmlns:a16="http://schemas.microsoft.com/office/drawing/2014/main" id="{F817F7C8-0C3C-4F17-9D49-BE55FCF028A6}"/>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18" name="Text Box 25">
          <a:extLst>
            <a:ext uri="{FF2B5EF4-FFF2-40B4-BE49-F238E27FC236}">
              <a16:creationId xmlns:a16="http://schemas.microsoft.com/office/drawing/2014/main" id="{B7E9DF09-6E0A-45D7-8A98-D6CEE21811DD}"/>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19" name="Text Box 26">
          <a:extLst>
            <a:ext uri="{FF2B5EF4-FFF2-40B4-BE49-F238E27FC236}">
              <a16:creationId xmlns:a16="http://schemas.microsoft.com/office/drawing/2014/main" id="{29D5BDCB-3E02-4B9C-9BFA-45696F2362F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20" name="Text Box 27">
          <a:extLst>
            <a:ext uri="{FF2B5EF4-FFF2-40B4-BE49-F238E27FC236}">
              <a16:creationId xmlns:a16="http://schemas.microsoft.com/office/drawing/2014/main" id="{D902DEC5-601D-40B0-AECE-DD1D04370E0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21" name="Text Box 28">
          <a:extLst>
            <a:ext uri="{FF2B5EF4-FFF2-40B4-BE49-F238E27FC236}">
              <a16:creationId xmlns:a16="http://schemas.microsoft.com/office/drawing/2014/main" id="{3DC97558-E512-413A-99E9-9E86F1685A5B}"/>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22" name="Text Box 29">
          <a:extLst>
            <a:ext uri="{FF2B5EF4-FFF2-40B4-BE49-F238E27FC236}">
              <a16:creationId xmlns:a16="http://schemas.microsoft.com/office/drawing/2014/main" id="{E8C90384-2000-4F2E-8E45-E3DE12D581C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23" name="Text Box 14">
          <a:extLst>
            <a:ext uri="{FF2B5EF4-FFF2-40B4-BE49-F238E27FC236}">
              <a16:creationId xmlns:a16="http://schemas.microsoft.com/office/drawing/2014/main" id="{97760495-7BB4-4D90-8C5E-A377ECBE7F15}"/>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24" name="Text Box 15">
          <a:extLst>
            <a:ext uri="{FF2B5EF4-FFF2-40B4-BE49-F238E27FC236}">
              <a16:creationId xmlns:a16="http://schemas.microsoft.com/office/drawing/2014/main" id="{984CDA2D-DCB5-4FB2-9F8B-560D7A3E27A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25" name="Text Box 16">
          <a:extLst>
            <a:ext uri="{FF2B5EF4-FFF2-40B4-BE49-F238E27FC236}">
              <a16:creationId xmlns:a16="http://schemas.microsoft.com/office/drawing/2014/main" id="{6AE4AD04-9D3B-4890-AB8D-3B0F7AA7761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26" name="Text Box 17">
          <a:extLst>
            <a:ext uri="{FF2B5EF4-FFF2-40B4-BE49-F238E27FC236}">
              <a16:creationId xmlns:a16="http://schemas.microsoft.com/office/drawing/2014/main" id="{3D2D352A-C952-4F84-9FE9-80C9D1985CF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27" name="Text Box 18">
          <a:extLst>
            <a:ext uri="{FF2B5EF4-FFF2-40B4-BE49-F238E27FC236}">
              <a16:creationId xmlns:a16="http://schemas.microsoft.com/office/drawing/2014/main" id="{76A8E56B-3802-4B2D-9B22-7DC31F1002A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28" name="Text Box 19">
          <a:extLst>
            <a:ext uri="{FF2B5EF4-FFF2-40B4-BE49-F238E27FC236}">
              <a16:creationId xmlns:a16="http://schemas.microsoft.com/office/drawing/2014/main" id="{020E39FE-DA4D-48C3-83AA-CD5F610FF48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29" name="Text Box 20">
          <a:extLst>
            <a:ext uri="{FF2B5EF4-FFF2-40B4-BE49-F238E27FC236}">
              <a16:creationId xmlns:a16="http://schemas.microsoft.com/office/drawing/2014/main" id="{4DB77AD0-9DF8-4A56-A7F2-AD6F7BC75AA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30" name="Text Box 21">
          <a:extLst>
            <a:ext uri="{FF2B5EF4-FFF2-40B4-BE49-F238E27FC236}">
              <a16:creationId xmlns:a16="http://schemas.microsoft.com/office/drawing/2014/main" id="{5B5F83B6-E8D2-4BDE-BAB0-AFB40599011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31" name="Text Box 14">
          <a:extLst>
            <a:ext uri="{FF2B5EF4-FFF2-40B4-BE49-F238E27FC236}">
              <a16:creationId xmlns:a16="http://schemas.microsoft.com/office/drawing/2014/main" id="{B1AC4D2B-EB21-4A2E-931E-2DF040DD109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32" name="Text Box 15">
          <a:extLst>
            <a:ext uri="{FF2B5EF4-FFF2-40B4-BE49-F238E27FC236}">
              <a16:creationId xmlns:a16="http://schemas.microsoft.com/office/drawing/2014/main" id="{A8E626CE-654E-4191-BEE0-930D395120C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33" name="Text Box 16">
          <a:extLst>
            <a:ext uri="{FF2B5EF4-FFF2-40B4-BE49-F238E27FC236}">
              <a16:creationId xmlns:a16="http://schemas.microsoft.com/office/drawing/2014/main" id="{BEBD226C-440B-412A-A85A-581EF7360623}"/>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34" name="Text Box 17">
          <a:extLst>
            <a:ext uri="{FF2B5EF4-FFF2-40B4-BE49-F238E27FC236}">
              <a16:creationId xmlns:a16="http://schemas.microsoft.com/office/drawing/2014/main" id="{CBE1271E-8D13-4777-9613-1D4075295318}"/>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35" name="Text Box 18">
          <a:extLst>
            <a:ext uri="{FF2B5EF4-FFF2-40B4-BE49-F238E27FC236}">
              <a16:creationId xmlns:a16="http://schemas.microsoft.com/office/drawing/2014/main" id="{618C8460-C706-4002-9EE8-E2A89DCF2DB5}"/>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36" name="Text Box 19">
          <a:extLst>
            <a:ext uri="{FF2B5EF4-FFF2-40B4-BE49-F238E27FC236}">
              <a16:creationId xmlns:a16="http://schemas.microsoft.com/office/drawing/2014/main" id="{C9DAB43A-748C-4E65-9286-0A3D4BEFE36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37" name="Text Box 20">
          <a:extLst>
            <a:ext uri="{FF2B5EF4-FFF2-40B4-BE49-F238E27FC236}">
              <a16:creationId xmlns:a16="http://schemas.microsoft.com/office/drawing/2014/main" id="{C2AC095A-325A-467F-832C-559A0D8FB5B0}"/>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38" name="Text Box 21">
          <a:extLst>
            <a:ext uri="{FF2B5EF4-FFF2-40B4-BE49-F238E27FC236}">
              <a16:creationId xmlns:a16="http://schemas.microsoft.com/office/drawing/2014/main" id="{3AE3AEE7-6349-40FD-81A3-781C56811965}"/>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839" name="TextBox 3">
          <a:extLst>
            <a:ext uri="{FF2B5EF4-FFF2-40B4-BE49-F238E27FC236}">
              <a16:creationId xmlns:a16="http://schemas.microsoft.com/office/drawing/2014/main" id="{8FD75446-811A-41AA-A83C-32C6FCB90C1D}"/>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840" name="TextBox 3">
          <a:extLst>
            <a:ext uri="{FF2B5EF4-FFF2-40B4-BE49-F238E27FC236}">
              <a16:creationId xmlns:a16="http://schemas.microsoft.com/office/drawing/2014/main" id="{97A3CE85-9986-4F99-BBD3-23ED7E69B054}"/>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41" name="Text Box 22">
          <a:extLst>
            <a:ext uri="{FF2B5EF4-FFF2-40B4-BE49-F238E27FC236}">
              <a16:creationId xmlns:a16="http://schemas.microsoft.com/office/drawing/2014/main" id="{D7F6C8B2-B257-4B24-9C99-5BDB6C8BE1EE}"/>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42" name="Text Box 23">
          <a:extLst>
            <a:ext uri="{FF2B5EF4-FFF2-40B4-BE49-F238E27FC236}">
              <a16:creationId xmlns:a16="http://schemas.microsoft.com/office/drawing/2014/main" id="{B64AC77C-5B40-45F2-B5F7-2930B297189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43" name="Text Box 24">
          <a:extLst>
            <a:ext uri="{FF2B5EF4-FFF2-40B4-BE49-F238E27FC236}">
              <a16:creationId xmlns:a16="http://schemas.microsoft.com/office/drawing/2014/main" id="{0541795F-E069-4C6A-8BE0-C2F03786192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44" name="Text Box 25">
          <a:extLst>
            <a:ext uri="{FF2B5EF4-FFF2-40B4-BE49-F238E27FC236}">
              <a16:creationId xmlns:a16="http://schemas.microsoft.com/office/drawing/2014/main" id="{4AE19E07-BE36-4713-81AA-53AE0CD8D835}"/>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45" name="Text Box 26">
          <a:extLst>
            <a:ext uri="{FF2B5EF4-FFF2-40B4-BE49-F238E27FC236}">
              <a16:creationId xmlns:a16="http://schemas.microsoft.com/office/drawing/2014/main" id="{B8DD93A2-5F81-4915-BACE-B8E44ADD50F8}"/>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46" name="Text Box 27">
          <a:extLst>
            <a:ext uri="{FF2B5EF4-FFF2-40B4-BE49-F238E27FC236}">
              <a16:creationId xmlns:a16="http://schemas.microsoft.com/office/drawing/2014/main" id="{617CABC6-1101-4D7E-BF3E-9901A23D94E0}"/>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47" name="Text Box 28">
          <a:extLst>
            <a:ext uri="{FF2B5EF4-FFF2-40B4-BE49-F238E27FC236}">
              <a16:creationId xmlns:a16="http://schemas.microsoft.com/office/drawing/2014/main" id="{7AED8CA3-D3DB-4081-BF20-F353A432CCB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48" name="Text Box 29">
          <a:extLst>
            <a:ext uri="{FF2B5EF4-FFF2-40B4-BE49-F238E27FC236}">
              <a16:creationId xmlns:a16="http://schemas.microsoft.com/office/drawing/2014/main" id="{778568C7-7A34-4D1D-84A8-0D3F267A1348}"/>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49" name="Text Box 14">
          <a:extLst>
            <a:ext uri="{FF2B5EF4-FFF2-40B4-BE49-F238E27FC236}">
              <a16:creationId xmlns:a16="http://schemas.microsoft.com/office/drawing/2014/main" id="{AE90CA16-7D9B-4F52-9CF6-7CE5E2FA5B9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50" name="Text Box 15">
          <a:extLst>
            <a:ext uri="{FF2B5EF4-FFF2-40B4-BE49-F238E27FC236}">
              <a16:creationId xmlns:a16="http://schemas.microsoft.com/office/drawing/2014/main" id="{DCB8A2AA-AB11-4386-9123-722205DE62F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51" name="Text Box 16">
          <a:extLst>
            <a:ext uri="{FF2B5EF4-FFF2-40B4-BE49-F238E27FC236}">
              <a16:creationId xmlns:a16="http://schemas.microsoft.com/office/drawing/2014/main" id="{EA6E8E9B-C927-49A9-A004-48A813BF6EB8}"/>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52" name="Text Box 17">
          <a:extLst>
            <a:ext uri="{FF2B5EF4-FFF2-40B4-BE49-F238E27FC236}">
              <a16:creationId xmlns:a16="http://schemas.microsoft.com/office/drawing/2014/main" id="{51E648B1-EEE9-4626-804B-E0FE05E8A1A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53" name="Text Box 18">
          <a:extLst>
            <a:ext uri="{FF2B5EF4-FFF2-40B4-BE49-F238E27FC236}">
              <a16:creationId xmlns:a16="http://schemas.microsoft.com/office/drawing/2014/main" id="{2B8BB078-3556-4FA8-A790-650FBBFAA3B8}"/>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54" name="Text Box 19">
          <a:extLst>
            <a:ext uri="{FF2B5EF4-FFF2-40B4-BE49-F238E27FC236}">
              <a16:creationId xmlns:a16="http://schemas.microsoft.com/office/drawing/2014/main" id="{54D70D51-0E7B-4058-9F29-BB0198C3E8AD}"/>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55" name="Text Box 20">
          <a:extLst>
            <a:ext uri="{FF2B5EF4-FFF2-40B4-BE49-F238E27FC236}">
              <a16:creationId xmlns:a16="http://schemas.microsoft.com/office/drawing/2014/main" id="{24F55C57-6CE0-4125-B802-250C3F7F044E}"/>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56" name="Text Box 21">
          <a:extLst>
            <a:ext uri="{FF2B5EF4-FFF2-40B4-BE49-F238E27FC236}">
              <a16:creationId xmlns:a16="http://schemas.microsoft.com/office/drawing/2014/main" id="{BE937B24-15AA-4D6F-89C4-F36603D15AB6}"/>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57" name="Text Box 14">
          <a:extLst>
            <a:ext uri="{FF2B5EF4-FFF2-40B4-BE49-F238E27FC236}">
              <a16:creationId xmlns:a16="http://schemas.microsoft.com/office/drawing/2014/main" id="{881F4159-4D92-43BE-8921-33B009E3F0FD}"/>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58" name="Text Box 15">
          <a:extLst>
            <a:ext uri="{FF2B5EF4-FFF2-40B4-BE49-F238E27FC236}">
              <a16:creationId xmlns:a16="http://schemas.microsoft.com/office/drawing/2014/main" id="{938A358E-DB7A-47E8-BEA8-765F4F30BFBB}"/>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59" name="Text Box 16">
          <a:extLst>
            <a:ext uri="{FF2B5EF4-FFF2-40B4-BE49-F238E27FC236}">
              <a16:creationId xmlns:a16="http://schemas.microsoft.com/office/drawing/2014/main" id="{4792DAD9-C2B2-4904-97F8-13F36BBE951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60" name="Text Box 17">
          <a:extLst>
            <a:ext uri="{FF2B5EF4-FFF2-40B4-BE49-F238E27FC236}">
              <a16:creationId xmlns:a16="http://schemas.microsoft.com/office/drawing/2014/main" id="{977B2A87-CFCE-470C-BE84-E15A0F584EA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61" name="Text Box 18">
          <a:extLst>
            <a:ext uri="{FF2B5EF4-FFF2-40B4-BE49-F238E27FC236}">
              <a16:creationId xmlns:a16="http://schemas.microsoft.com/office/drawing/2014/main" id="{DBC9C342-43E3-4550-B963-075586AE2D4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62" name="Text Box 19">
          <a:extLst>
            <a:ext uri="{FF2B5EF4-FFF2-40B4-BE49-F238E27FC236}">
              <a16:creationId xmlns:a16="http://schemas.microsoft.com/office/drawing/2014/main" id="{BD6C864A-51F4-483A-B98E-E1645AA549B0}"/>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63" name="Text Box 20">
          <a:extLst>
            <a:ext uri="{FF2B5EF4-FFF2-40B4-BE49-F238E27FC236}">
              <a16:creationId xmlns:a16="http://schemas.microsoft.com/office/drawing/2014/main" id="{0F43CC18-6538-4A7A-BA1C-05BFF3011BD6}"/>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64" name="Text Box 21">
          <a:extLst>
            <a:ext uri="{FF2B5EF4-FFF2-40B4-BE49-F238E27FC236}">
              <a16:creationId xmlns:a16="http://schemas.microsoft.com/office/drawing/2014/main" id="{28475458-36FF-4665-AD83-7347ADF8415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65" name="Text Box 22">
          <a:extLst>
            <a:ext uri="{FF2B5EF4-FFF2-40B4-BE49-F238E27FC236}">
              <a16:creationId xmlns:a16="http://schemas.microsoft.com/office/drawing/2014/main" id="{48B384ED-987F-4340-9F6D-50AF3CAEB51B}"/>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66" name="Text Box 23">
          <a:extLst>
            <a:ext uri="{FF2B5EF4-FFF2-40B4-BE49-F238E27FC236}">
              <a16:creationId xmlns:a16="http://schemas.microsoft.com/office/drawing/2014/main" id="{45EE5987-2367-47BB-A3EB-560A625C6F5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67" name="Text Box 24">
          <a:extLst>
            <a:ext uri="{FF2B5EF4-FFF2-40B4-BE49-F238E27FC236}">
              <a16:creationId xmlns:a16="http://schemas.microsoft.com/office/drawing/2014/main" id="{9E2B7ABD-33EB-4F9A-9958-91EB23A5E0C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68" name="Text Box 25">
          <a:extLst>
            <a:ext uri="{FF2B5EF4-FFF2-40B4-BE49-F238E27FC236}">
              <a16:creationId xmlns:a16="http://schemas.microsoft.com/office/drawing/2014/main" id="{6371D442-6F03-48A7-8359-DF4FDED528B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69" name="Text Box 26">
          <a:extLst>
            <a:ext uri="{FF2B5EF4-FFF2-40B4-BE49-F238E27FC236}">
              <a16:creationId xmlns:a16="http://schemas.microsoft.com/office/drawing/2014/main" id="{49C5A185-EC45-4F9B-9430-D4EB58FDF40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70" name="Text Box 27">
          <a:extLst>
            <a:ext uri="{FF2B5EF4-FFF2-40B4-BE49-F238E27FC236}">
              <a16:creationId xmlns:a16="http://schemas.microsoft.com/office/drawing/2014/main" id="{DEF2A00A-311C-45AF-91A5-FD2A17305B5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71" name="Text Box 28">
          <a:extLst>
            <a:ext uri="{FF2B5EF4-FFF2-40B4-BE49-F238E27FC236}">
              <a16:creationId xmlns:a16="http://schemas.microsoft.com/office/drawing/2014/main" id="{3E90F582-9B53-45E8-B2B6-77A2E11CFB8D}"/>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72" name="Text Box 29">
          <a:extLst>
            <a:ext uri="{FF2B5EF4-FFF2-40B4-BE49-F238E27FC236}">
              <a16:creationId xmlns:a16="http://schemas.microsoft.com/office/drawing/2014/main" id="{B0F251D9-9F6F-4E96-9B6C-E07D5A060EFE}"/>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73" name="Text Box 14">
          <a:extLst>
            <a:ext uri="{FF2B5EF4-FFF2-40B4-BE49-F238E27FC236}">
              <a16:creationId xmlns:a16="http://schemas.microsoft.com/office/drawing/2014/main" id="{55C2870A-6383-48E4-81A4-8B58D21FA21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74" name="Text Box 15">
          <a:extLst>
            <a:ext uri="{FF2B5EF4-FFF2-40B4-BE49-F238E27FC236}">
              <a16:creationId xmlns:a16="http://schemas.microsoft.com/office/drawing/2014/main" id="{48BE84E4-235A-4791-8E4C-D310A81F02E8}"/>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75" name="Text Box 16">
          <a:extLst>
            <a:ext uri="{FF2B5EF4-FFF2-40B4-BE49-F238E27FC236}">
              <a16:creationId xmlns:a16="http://schemas.microsoft.com/office/drawing/2014/main" id="{30EAD6FB-7700-4727-860C-56BECE14F465}"/>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76" name="Text Box 17">
          <a:extLst>
            <a:ext uri="{FF2B5EF4-FFF2-40B4-BE49-F238E27FC236}">
              <a16:creationId xmlns:a16="http://schemas.microsoft.com/office/drawing/2014/main" id="{67C98463-9D7E-4324-94D2-731B89CE123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77" name="Text Box 18">
          <a:extLst>
            <a:ext uri="{FF2B5EF4-FFF2-40B4-BE49-F238E27FC236}">
              <a16:creationId xmlns:a16="http://schemas.microsoft.com/office/drawing/2014/main" id="{CADAA5D7-A627-48FC-BF6E-5B12F0948B0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78" name="Text Box 19">
          <a:extLst>
            <a:ext uri="{FF2B5EF4-FFF2-40B4-BE49-F238E27FC236}">
              <a16:creationId xmlns:a16="http://schemas.microsoft.com/office/drawing/2014/main" id="{F7227A23-5FA0-47FD-8B2C-E58A2D102861}"/>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79" name="Text Box 20">
          <a:extLst>
            <a:ext uri="{FF2B5EF4-FFF2-40B4-BE49-F238E27FC236}">
              <a16:creationId xmlns:a16="http://schemas.microsoft.com/office/drawing/2014/main" id="{2CC185EE-7B7E-4D62-84DB-AB5F8520D1E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80" name="Text Box 21">
          <a:extLst>
            <a:ext uri="{FF2B5EF4-FFF2-40B4-BE49-F238E27FC236}">
              <a16:creationId xmlns:a16="http://schemas.microsoft.com/office/drawing/2014/main" id="{BC0C4CA8-60C7-44BF-8339-A64D96F18E6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81" name="Text Box 14">
          <a:extLst>
            <a:ext uri="{FF2B5EF4-FFF2-40B4-BE49-F238E27FC236}">
              <a16:creationId xmlns:a16="http://schemas.microsoft.com/office/drawing/2014/main" id="{7C0866B2-91F3-42C2-AB3D-925058AA48AD}"/>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82" name="Text Box 15">
          <a:extLst>
            <a:ext uri="{FF2B5EF4-FFF2-40B4-BE49-F238E27FC236}">
              <a16:creationId xmlns:a16="http://schemas.microsoft.com/office/drawing/2014/main" id="{BFAAD93F-17B3-4A54-BB5C-D2151605900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83" name="Text Box 16">
          <a:extLst>
            <a:ext uri="{FF2B5EF4-FFF2-40B4-BE49-F238E27FC236}">
              <a16:creationId xmlns:a16="http://schemas.microsoft.com/office/drawing/2014/main" id="{9B1D3E1F-1D9B-4956-B0AB-AA65BBA5C91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84" name="Text Box 17">
          <a:extLst>
            <a:ext uri="{FF2B5EF4-FFF2-40B4-BE49-F238E27FC236}">
              <a16:creationId xmlns:a16="http://schemas.microsoft.com/office/drawing/2014/main" id="{CF8320DE-6C69-49DA-AF6B-E0A38C17C3C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85" name="Text Box 18">
          <a:extLst>
            <a:ext uri="{FF2B5EF4-FFF2-40B4-BE49-F238E27FC236}">
              <a16:creationId xmlns:a16="http://schemas.microsoft.com/office/drawing/2014/main" id="{05A85EC7-C9FD-46DF-B01C-09E276CE1C5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86" name="Text Box 19">
          <a:extLst>
            <a:ext uri="{FF2B5EF4-FFF2-40B4-BE49-F238E27FC236}">
              <a16:creationId xmlns:a16="http://schemas.microsoft.com/office/drawing/2014/main" id="{A964F418-F477-41DC-AC69-99760E764E9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87" name="Text Box 20">
          <a:extLst>
            <a:ext uri="{FF2B5EF4-FFF2-40B4-BE49-F238E27FC236}">
              <a16:creationId xmlns:a16="http://schemas.microsoft.com/office/drawing/2014/main" id="{BFB66C2A-2E06-4E87-B19D-1527EF06FB10}"/>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88" name="Text Box 21">
          <a:extLst>
            <a:ext uri="{FF2B5EF4-FFF2-40B4-BE49-F238E27FC236}">
              <a16:creationId xmlns:a16="http://schemas.microsoft.com/office/drawing/2014/main" id="{DF4EBD65-96AD-4D6D-BE9D-84FA11115A44}"/>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89" name="Text Box 22">
          <a:extLst>
            <a:ext uri="{FF2B5EF4-FFF2-40B4-BE49-F238E27FC236}">
              <a16:creationId xmlns:a16="http://schemas.microsoft.com/office/drawing/2014/main" id="{A95B252B-9E68-40F4-AE23-4C2A3870517E}"/>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90" name="Text Box 23">
          <a:extLst>
            <a:ext uri="{FF2B5EF4-FFF2-40B4-BE49-F238E27FC236}">
              <a16:creationId xmlns:a16="http://schemas.microsoft.com/office/drawing/2014/main" id="{AB79B903-33B3-41EB-8167-E7AE28467E3D}"/>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91" name="Text Box 24">
          <a:extLst>
            <a:ext uri="{FF2B5EF4-FFF2-40B4-BE49-F238E27FC236}">
              <a16:creationId xmlns:a16="http://schemas.microsoft.com/office/drawing/2014/main" id="{6F316F60-C89F-460C-ACD4-85BF2B5CDDA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92" name="Text Box 25">
          <a:extLst>
            <a:ext uri="{FF2B5EF4-FFF2-40B4-BE49-F238E27FC236}">
              <a16:creationId xmlns:a16="http://schemas.microsoft.com/office/drawing/2014/main" id="{B2FA715B-F870-4F98-BCF4-E0F12BD02C22}"/>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93" name="Text Box 26">
          <a:extLst>
            <a:ext uri="{FF2B5EF4-FFF2-40B4-BE49-F238E27FC236}">
              <a16:creationId xmlns:a16="http://schemas.microsoft.com/office/drawing/2014/main" id="{317E38F8-99BD-4950-92E4-E66B92640756}"/>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94" name="Text Box 27">
          <a:extLst>
            <a:ext uri="{FF2B5EF4-FFF2-40B4-BE49-F238E27FC236}">
              <a16:creationId xmlns:a16="http://schemas.microsoft.com/office/drawing/2014/main" id="{A6013719-7221-4BF5-8D0F-AC74482EA4E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95" name="Text Box 28">
          <a:extLst>
            <a:ext uri="{FF2B5EF4-FFF2-40B4-BE49-F238E27FC236}">
              <a16:creationId xmlns:a16="http://schemas.microsoft.com/office/drawing/2014/main" id="{261ADFC2-F3B6-488B-A4E8-90062F6DCFA9}"/>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96" name="Text Box 29">
          <a:extLst>
            <a:ext uri="{FF2B5EF4-FFF2-40B4-BE49-F238E27FC236}">
              <a16:creationId xmlns:a16="http://schemas.microsoft.com/office/drawing/2014/main" id="{D33ACF6E-800D-4F4A-A1CE-BC683E3EE11B}"/>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97" name="Text Box 14">
          <a:extLst>
            <a:ext uri="{FF2B5EF4-FFF2-40B4-BE49-F238E27FC236}">
              <a16:creationId xmlns:a16="http://schemas.microsoft.com/office/drawing/2014/main" id="{6014AFA4-61DA-4D61-B746-81C4FE98FFBB}"/>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98" name="Text Box 15">
          <a:extLst>
            <a:ext uri="{FF2B5EF4-FFF2-40B4-BE49-F238E27FC236}">
              <a16:creationId xmlns:a16="http://schemas.microsoft.com/office/drawing/2014/main" id="{91BD7D04-4FFD-42DC-904B-C9601A3714E5}"/>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899" name="Text Box 16">
          <a:extLst>
            <a:ext uri="{FF2B5EF4-FFF2-40B4-BE49-F238E27FC236}">
              <a16:creationId xmlns:a16="http://schemas.microsoft.com/office/drawing/2014/main" id="{F8E719F8-98FF-463B-A82C-FF87DF5B0620}"/>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900" name="Text Box 17">
          <a:extLst>
            <a:ext uri="{FF2B5EF4-FFF2-40B4-BE49-F238E27FC236}">
              <a16:creationId xmlns:a16="http://schemas.microsoft.com/office/drawing/2014/main" id="{BDF03B6E-BAA2-4972-82B2-C5551D4935E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901" name="Text Box 18">
          <a:extLst>
            <a:ext uri="{FF2B5EF4-FFF2-40B4-BE49-F238E27FC236}">
              <a16:creationId xmlns:a16="http://schemas.microsoft.com/office/drawing/2014/main" id="{B9F6EFA8-0374-425B-B043-69FCAC616A96}"/>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902" name="Text Box 19">
          <a:extLst>
            <a:ext uri="{FF2B5EF4-FFF2-40B4-BE49-F238E27FC236}">
              <a16:creationId xmlns:a16="http://schemas.microsoft.com/office/drawing/2014/main" id="{5927B1BD-79CA-46AD-97BC-3C1134B10766}"/>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903" name="Text Box 20">
          <a:extLst>
            <a:ext uri="{FF2B5EF4-FFF2-40B4-BE49-F238E27FC236}">
              <a16:creationId xmlns:a16="http://schemas.microsoft.com/office/drawing/2014/main" id="{CCFDDFAD-0C7B-4625-9491-B1C140C2E0B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904" name="Text Box 21">
          <a:extLst>
            <a:ext uri="{FF2B5EF4-FFF2-40B4-BE49-F238E27FC236}">
              <a16:creationId xmlns:a16="http://schemas.microsoft.com/office/drawing/2014/main" id="{29A2619F-C9B1-4C0A-8064-549402AD390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905" name="Text Box 14">
          <a:extLst>
            <a:ext uri="{FF2B5EF4-FFF2-40B4-BE49-F238E27FC236}">
              <a16:creationId xmlns:a16="http://schemas.microsoft.com/office/drawing/2014/main" id="{4A6FBEFC-6BDE-4660-8DBC-E81343DEDD77}"/>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906" name="Text Box 15">
          <a:extLst>
            <a:ext uri="{FF2B5EF4-FFF2-40B4-BE49-F238E27FC236}">
              <a16:creationId xmlns:a16="http://schemas.microsoft.com/office/drawing/2014/main" id="{350539DA-EDD2-442C-B2EC-EE4C5D9A9D1A}"/>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907" name="Text Box 16">
          <a:extLst>
            <a:ext uri="{FF2B5EF4-FFF2-40B4-BE49-F238E27FC236}">
              <a16:creationId xmlns:a16="http://schemas.microsoft.com/office/drawing/2014/main" id="{B42DD1AF-966C-42D6-B284-4F2850B8EC5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908" name="Text Box 17">
          <a:extLst>
            <a:ext uri="{FF2B5EF4-FFF2-40B4-BE49-F238E27FC236}">
              <a16:creationId xmlns:a16="http://schemas.microsoft.com/office/drawing/2014/main" id="{C1C02FD2-F4E1-4BD4-BAD6-BAF843DBADDF}"/>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909" name="Text Box 18">
          <a:extLst>
            <a:ext uri="{FF2B5EF4-FFF2-40B4-BE49-F238E27FC236}">
              <a16:creationId xmlns:a16="http://schemas.microsoft.com/office/drawing/2014/main" id="{FA0B2F57-033D-4E6B-BF5F-6B4BDDE7E081}"/>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910" name="Text Box 19">
          <a:extLst>
            <a:ext uri="{FF2B5EF4-FFF2-40B4-BE49-F238E27FC236}">
              <a16:creationId xmlns:a16="http://schemas.microsoft.com/office/drawing/2014/main" id="{0588F559-7A24-4DE7-9AA6-402E699937F5}"/>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911" name="Text Box 20">
          <a:extLst>
            <a:ext uri="{FF2B5EF4-FFF2-40B4-BE49-F238E27FC236}">
              <a16:creationId xmlns:a16="http://schemas.microsoft.com/office/drawing/2014/main" id="{3241FFC9-540C-4D35-AFC8-32A776EF66DC}"/>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742950</xdr:colOff>
      <xdr:row>89</xdr:row>
      <xdr:rowOff>0</xdr:rowOff>
    </xdr:from>
    <xdr:ext cx="76200" cy="316258"/>
    <xdr:sp macro="" textlink="">
      <xdr:nvSpPr>
        <xdr:cNvPr id="8912" name="Text Box 21">
          <a:extLst>
            <a:ext uri="{FF2B5EF4-FFF2-40B4-BE49-F238E27FC236}">
              <a16:creationId xmlns:a16="http://schemas.microsoft.com/office/drawing/2014/main" id="{C3D62C59-3372-412D-8EF8-1D3BEA93972E}"/>
            </a:ext>
          </a:extLst>
        </xdr:cNvPr>
        <xdr:cNvSpPr txBox="1">
          <a:spLocks noChangeArrowheads="1"/>
        </xdr:cNvSpPr>
      </xdr:nvSpPr>
      <xdr:spPr bwMode="auto">
        <a:xfrm>
          <a:off x="1496667" y="5698435"/>
          <a:ext cx="76200" cy="316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09908"/>
    <xdr:sp macro="" textlink="">
      <xdr:nvSpPr>
        <xdr:cNvPr id="8913" name="TextBox 3">
          <a:extLst>
            <a:ext uri="{FF2B5EF4-FFF2-40B4-BE49-F238E27FC236}">
              <a16:creationId xmlns:a16="http://schemas.microsoft.com/office/drawing/2014/main" id="{657343F0-F1D8-414A-A8AF-CE3DA4A356E2}"/>
            </a:ext>
          </a:extLst>
        </xdr:cNvPr>
        <xdr:cNvSpPr txBox="1">
          <a:spLocks noChangeArrowheads="1"/>
        </xdr:cNvSpPr>
      </xdr:nvSpPr>
      <xdr:spPr bwMode="auto">
        <a:xfrm>
          <a:off x="2439642" y="5698435"/>
          <a:ext cx="0" cy="30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9433"/>
    <xdr:sp macro="" textlink="">
      <xdr:nvSpPr>
        <xdr:cNvPr id="8914" name="TextBox 3">
          <a:extLst>
            <a:ext uri="{FF2B5EF4-FFF2-40B4-BE49-F238E27FC236}">
              <a16:creationId xmlns:a16="http://schemas.microsoft.com/office/drawing/2014/main" id="{B39EB371-BE59-4C7A-9F43-F51FD3569093}"/>
            </a:ext>
          </a:extLst>
        </xdr:cNvPr>
        <xdr:cNvSpPr txBox="1">
          <a:spLocks noChangeArrowheads="1"/>
        </xdr:cNvSpPr>
      </xdr:nvSpPr>
      <xdr:spPr bwMode="auto">
        <a:xfrm>
          <a:off x="2439642" y="56984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09908"/>
    <xdr:sp macro="" textlink="">
      <xdr:nvSpPr>
        <xdr:cNvPr id="8915" name="TextBox 3">
          <a:extLst>
            <a:ext uri="{FF2B5EF4-FFF2-40B4-BE49-F238E27FC236}">
              <a16:creationId xmlns:a16="http://schemas.microsoft.com/office/drawing/2014/main" id="{BE59CF4D-0DCF-4190-9E87-0EE4C8D83082}"/>
            </a:ext>
          </a:extLst>
        </xdr:cNvPr>
        <xdr:cNvSpPr txBox="1">
          <a:spLocks noChangeArrowheads="1"/>
        </xdr:cNvSpPr>
      </xdr:nvSpPr>
      <xdr:spPr bwMode="auto">
        <a:xfrm>
          <a:off x="2439642" y="5698435"/>
          <a:ext cx="0" cy="309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9433"/>
    <xdr:sp macro="" textlink="">
      <xdr:nvSpPr>
        <xdr:cNvPr id="8916" name="TextBox 3">
          <a:extLst>
            <a:ext uri="{FF2B5EF4-FFF2-40B4-BE49-F238E27FC236}">
              <a16:creationId xmlns:a16="http://schemas.microsoft.com/office/drawing/2014/main" id="{88465191-7227-4FC1-B009-15EEB19627C3}"/>
            </a:ext>
          </a:extLst>
        </xdr:cNvPr>
        <xdr:cNvSpPr txBox="1">
          <a:spLocks noChangeArrowheads="1"/>
        </xdr:cNvSpPr>
      </xdr:nvSpPr>
      <xdr:spPr bwMode="auto">
        <a:xfrm>
          <a:off x="2439642" y="56984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0436"/>
    <xdr:sp macro="" textlink="">
      <xdr:nvSpPr>
        <xdr:cNvPr id="8917" name="TextBox 3">
          <a:extLst>
            <a:ext uri="{FF2B5EF4-FFF2-40B4-BE49-F238E27FC236}">
              <a16:creationId xmlns:a16="http://schemas.microsoft.com/office/drawing/2014/main" id="{2971C117-BBF4-4F47-94CC-943A43141BCE}"/>
            </a:ext>
          </a:extLst>
        </xdr:cNvPr>
        <xdr:cNvSpPr txBox="1">
          <a:spLocks noChangeArrowheads="1"/>
        </xdr:cNvSpPr>
      </xdr:nvSpPr>
      <xdr:spPr bwMode="auto">
        <a:xfrm>
          <a:off x="2439642" y="569843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8483"/>
    <xdr:sp macro="" textlink="">
      <xdr:nvSpPr>
        <xdr:cNvPr id="8918" name="TextBox 3">
          <a:extLst>
            <a:ext uri="{FF2B5EF4-FFF2-40B4-BE49-F238E27FC236}">
              <a16:creationId xmlns:a16="http://schemas.microsoft.com/office/drawing/2014/main" id="{A431938C-DC69-4F83-B194-34CBC1AC5201}"/>
            </a:ext>
          </a:extLst>
        </xdr:cNvPr>
        <xdr:cNvSpPr txBox="1">
          <a:spLocks noChangeArrowheads="1"/>
        </xdr:cNvSpPr>
      </xdr:nvSpPr>
      <xdr:spPr bwMode="auto">
        <a:xfrm>
          <a:off x="2439642" y="56984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9433"/>
    <xdr:sp macro="" textlink="">
      <xdr:nvSpPr>
        <xdr:cNvPr id="8919" name="TextBox 3">
          <a:extLst>
            <a:ext uri="{FF2B5EF4-FFF2-40B4-BE49-F238E27FC236}">
              <a16:creationId xmlns:a16="http://schemas.microsoft.com/office/drawing/2014/main" id="{583828AB-6405-473A-A71F-01DA7B92F6F1}"/>
            </a:ext>
          </a:extLst>
        </xdr:cNvPr>
        <xdr:cNvSpPr txBox="1">
          <a:spLocks noChangeArrowheads="1"/>
        </xdr:cNvSpPr>
      </xdr:nvSpPr>
      <xdr:spPr bwMode="auto">
        <a:xfrm>
          <a:off x="2439642" y="56984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20" name="TextBox 3">
          <a:extLst>
            <a:ext uri="{FF2B5EF4-FFF2-40B4-BE49-F238E27FC236}">
              <a16:creationId xmlns:a16="http://schemas.microsoft.com/office/drawing/2014/main" id="{F9160D0C-7488-457A-A318-029FFAD07859}"/>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9433"/>
    <xdr:sp macro="" textlink="">
      <xdr:nvSpPr>
        <xdr:cNvPr id="8921" name="TextBox 3">
          <a:extLst>
            <a:ext uri="{FF2B5EF4-FFF2-40B4-BE49-F238E27FC236}">
              <a16:creationId xmlns:a16="http://schemas.microsoft.com/office/drawing/2014/main" id="{548E2BE8-194F-453B-90AC-C6E6DDFD51E2}"/>
            </a:ext>
          </a:extLst>
        </xdr:cNvPr>
        <xdr:cNvSpPr txBox="1">
          <a:spLocks noChangeArrowheads="1"/>
        </xdr:cNvSpPr>
      </xdr:nvSpPr>
      <xdr:spPr bwMode="auto">
        <a:xfrm>
          <a:off x="2439642" y="56984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22" name="TextBox 3">
          <a:extLst>
            <a:ext uri="{FF2B5EF4-FFF2-40B4-BE49-F238E27FC236}">
              <a16:creationId xmlns:a16="http://schemas.microsoft.com/office/drawing/2014/main" id="{8F68688A-E9CC-4B30-BF1A-9848B4726688}"/>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28958"/>
    <xdr:sp macro="" textlink="">
      <xdr:nvSpPr>
        <xdr:cNvPr id="8923" name="TextBox 3">
          <a:extLst>
            <a:ext uri="{FF2B5EF4-FFF2-40B4-BE49-F238E27FC236}">
              <a16:creationId xmlns:a16="http://schemas.microsoft.com/office/drawing/2014/main" id="{DA717C9F-C84A-4892-ABB2-9FDFF81EA7F7}"/>
            </a:ext>
          </a:extLst>
        </xdr:cNvPr>
        <xdr:cNvSpPr txBox="1">
          <a:spLocks noChangeArrowheads="1"/>
        </xdr:cNvSpPr>
      </xdr:nvSpPr>
      <xdr:spPr bwMode="auto">
        <a:xfrm>
          <a:off x="2439642" y="569843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924" name="TextBox 3">
          <a:extLst>
            <a:ext uri="{FF2B5EF4-FFF2-40B4-BE49-F238E27FC236}">
              <a16:creationId xmlns:a16="http://schemas.microsoft.com/office/drawing/2014/main" id="{77720E69-42FF-4D91-B73B-B98F871527DF}"/>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28958"/>
    <xdr:sp macro="" textlink="">
      <xdr:nvSpPr>
        <xdr:cNvPr id="8925" name="TextBox 3">
          <a:extLst>
            <a:ext uri="{FF2B5EF4-FFF2-40B4-BE49-F238E27FC236}">
              <a16:creationId xmlns:a16="http://schemas.microsoft.com/office/drawing/2014/main" id="{C09D614D-3C4B-4881-8071-ACF79CA01436}"/>
            </a:ext>
          </a:extLst>
        </xdr:cNvPr>
        <xdr:cNvSpPr txBox="1">
          <a:spLocks noChangeArrowheads="1"/>
        </xdr:cNvSpPr>
      </xdr:nvSpPr>
      <xdr:spPr bwMode="auto">
        <a:xfrm>
          <a:off x="2439642" y="569843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8483"/>
    <xdr:sp macro="" textlink="">
      <xdr:nvSpPr>
        <xdr:cNvPr id="8926" name="TextBox 3">
          <a:extLst>
            <a:ext uri="{FF2B5EF4-FFF2-40B4-BE49-F238E27FC236}">
              <a16:creationId xmlns:a16="http://schemas.microsoft.com/office/drawing/2014/main" id="{3F41CD2B-9321-4CD2-8BE0-3B19EF7CCFB2}"/>
            </a:ext>
          </a:extLst>
        </xdr:cNvPr>
        <xdr:cNvSpPr txBox="1">
          <a:spLocks noChangeArrowheads="1"/>
        </xdr:cNvSpPr>
      </xdr:nvSpPr>
      <xdr:spPr bwMode="auto">
        <a:xfrm>
          <a:off x="2439642" y="56984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28958"/>
    <xdr:sp macro="" textlink="">
      <xdr:nvSpPr>
        <xdr:cNvPr id="8927" name="TextBox 3">
          <a:extLst>
            <a:ext uri="{FF2B5EF4-FFF2-40B4-BE49-F238E27FC236}">
              <a16:creationId xmlns:a16="http://schemas.microsoft.com/office/drawing/2014/main" id="{D1309586-6B44-42CC-8209-C3FB08B5A0B1}"/>
            </a:ext>
          </a:extLst>
        </xdr:cNvPr>
        <xdr:cNvSpPr txBox="1">
          <a:spLocks noChangeArrowheads="1"/>
        </xdr:cNvSpPr>
      </xdr:nvSpPr>
      <xdr:spPr bwMode="auto">
        <a:xfrm>
          <a:off x="2439642" y="5698435"/>
          <a:ext cx="0" cy="328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8483"/>
    <xdr:sp macro="" textlink="">
      <xdr:nvSpPr>
        <xdr:cNvPr id="8928" name="TextBox 3">
          <a:extLst>
            <a:ext uri="{FF2B5EF4-FFF2-40B4-BE49-F238E27FC236}">
              <a16:creationId xmlns:a16="http://schemas.microsoft.com/office/drawing/2014/main" id="{2E148A5E-888C-4EF5-B68A-917826AB5422}"/>
            </a:ext>
          </a:extLst>
        </xdr:cNvPr>
        <xdr:cNvSpPr txBox="1">
          <a:spLocks noChangeArrowheads="1"/>
        </xdr:cNvSpPr>
      </xdr:nvSpPr>
      <xdr:spPr bwMode="auto">
        <a:xfrm>
          <a:off x="2439642" y="56984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29" name="TextBox 3">
          <a:extLst>
            <a:ext uri="{FF2B5EF4-FFF2-40B4-BE49-F238E27FC236}">
              <a16:creationId xmlns:a16="http://schemas.microsoft.com/office/drawing/2014/main" id="{38DBA1C4-F2C9-411D-899B-BAEB080F472D}"/>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0436"/>
    <xdr:sp macro="" textlink="">
      <xdr:nvSpPr>
        <xdr:cNvPr id="8930" name="TextBox 3">
          <a:extLst>
            <a:ext uri="{FF2B5EF4-FFF2-40B4-BE49-F238E27FC236}">
              <a16:creationId xmlns:a16="http://schemas.microsoft.com/office/drawing/2014/main" id="{7EED5E99-73BB-461C-818E-A2C2504455D0}"/>
            </a:ext>
          </a:extLst>
        </xdr:cNvPr>
        <xdr:cNvSpPr txBox="1">
          <a:spLocks noChangeArrowheads="1"/>
        </xdr:cNvSpPr>
      </xdr:nvSpPr>
      <xdr:spPr bwMode="auto">
        <a:xfrm>
          <a:off x="2439642" y="569843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8483"/>
    <xdr:sp macro="" textlink="">
      <xdr:nvSpPr>
        <xdr:cNvPr id="8931" name="TextBox 3">
          <a:extLst>
            <a:ext uri="{FF2B5EF4-FFF2-40B4-BE49-F238E27FC236}">
              <a16:creationId xmlns:a16="http://schemas.microsoft.com/office/drawing/2014/main" id="{A961F66C-4BB2-4BF9-901D-E74721F9CE96}"/>
            </a:ext>
          </a:extLst>
        </xdr:cNvPr>
        <xdr:cNvSpPr txBox="1">
          <a:spLocks noChangeArrowheads="1"/>
        </xdr:cNvSpPr>
      </xdr:nvSpPr>
      <xdr:spPr bwMode="auto">
        <a:xfrm>
          <a:off x="2439642" y="56984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32" name="TextBox 3">
          <a:extLst>
            <a:ext uri="{FF2B5EF4-FFF2-40B4-BE49-F238E27FC236}">
              <a16:creationId xmlns:a16="http://schemas.microsoft.com/office/drawing/2014/main" id="{18FD9454-3E92-4607-AFC0-E99EACC907B6}"/>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8483"/>
    <xdr:sp macro="" textlink="">
      <xdr:nvSpPr>
        <xdr:cNvPr id="8933" name="TextBox 3">
          <a:extLst>
            <a:ext uri="{FF2B5EF4-FFF2-40B4-BE49-F238E27FC236}">
              <a16:creationId xmlns:a16="http://schemas.microsoft.com/office/drawing/2014/main" id="{9C020BE8-3BE4-43FC-8DE1-B3C8BDC301C7}"/>
            </a:ext>
          </a:extLst>
        </xdr:cNvPr>
        <xdr:cNvSpPr txBox="1">
          <a:spLocks noChangeArrowheads="1"/>
        </xdr:cNvSpPr>
      </xdr:nvSpPr>
      <xdr:spPr bwMode="auto">
        <a:xfrm>
          <a:off x="2439642" y="56984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34" name="TextBox 3">
          <a:extLst>
            <a:ext uri="{FF2B5EF4-FFF2-40B4-BE49-F238E27FC236}">
              <a16:creationId xmlns:a16="http://schemas.microsoft.com/office/drawing/2014/main" id="{6F3E42F6-4040-4C7E-82C9-63974C34E1A5}"/>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7736"/>
    <xdr:sp macro="" textlink="">
      <xdr:nvSpPr>
        <xdr:cNvPr id="8935" name="TextBox 3">
          <a:extLst>
            <a:ext uri="{FF2B5EF4-FFF2-40B4-BE49-F238E27FC236}">
              <a16:creationId xmlns:a16="http://schemas.microsoft.com/office/drawing/2014/main" id="{A10B0A8A-C9AC-4AE5-B355-A09DB62FCDA1}"/>
            </a:ext>
          </a:extLst>
        </xdr:cNvPr>
        <xdr:cNvSpPr txBox="1">
          <a:spLocks noChangeArrowheads="1"/>
        </xdr:cNvSpPr>
      </xdr:nvSpPr>
      <xdr:spPr bwMode="auto">
        <a:xfrm>
          <a:off x="2439642" y="569843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936" name="TextBox 3">
          <a:extLst>
            <a:ext uri="{FF2B5EF4-FFF2-40B4-BE49-F238E27FC236}">
              <a16:creationId xmlns:a16="http://schemas.microsoft.com/office/drawing/2014/main" id="{36444581-13C2-49B1-BDD1-6EA01246935F}"/>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937" name="TextBox 3">
          <a:extLst>
            <a:ext uri="{FF2B5EF4-FFF2-40B4-BE49-F238E27FC236}">
              <a16:creationId xmlns:a16="http://schemas.microsoft.com/office/drawing/2014/main" id="{F40150EA-BE1E-4574-A890-E7982462A1F9}"/>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38" name="TextBox 3">
          <a:extLst>
            <a:ext uri="{FF2B5EF4-FFF2-40B4-BE49-F238E27FC236}">
              <a16:creationId xmlns:a16="http://schemas.microsoft.com/office/drawing/2014/main" id="{CA841652-9FF1-4C64-A742-219BE6932914}"/>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939" name="TextBox 3">
          <a:extLst>
            <a:ext uri="{FF2B5EF4-FFF2-40B4-BE49-F238E27FC236}">
              <a16:creationId xmlns:a16="http://schemas.microsoft.com/office/drawing/2014/main" id="{15B9F3EC-BE46-4859-8958-E44F8BD18968}"/>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40" name="TextBox 3">
          <a:extLst>
            <a:ext uri="{FF2B5EF4-FFF2-40B4-BE49-F238E27FC236}">
              <a16:creationId xmlns:a16="http://schemas.microsoft.com/office/drawing/2014/main" id="{9280F476-C06D-4C67-B55C-75FCFE08A609}"/>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41" name="TextBox 3">
          <a:extLst>
            <a:ext uri="{FF2B5EF4-FFF2-40B4-BE49-F238E27FC236}">
              <a16:creationId xmlns:a16="http://schemas.microsoft.com/office/drawing/2014/main" id="{8FE88D0F-0076-4971-911C-9A1EAA6386E9}"/>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0436"/>
    <xdr:sp macro="" textlink="">
      <xdr:nvSpPr>
        <xdr:cNvPr id="8942" name="TextBox 3">
          <a:extLst>
            <a:ext uri="{FF2B5EF4-FFF2-40B4-BE49-F238E27FC236}">
              <a16:creationId xmlns:a16="http://schemas.microsoft.com/office/drawing/2014/main" id="{1D5FD031-1A51-4C0B-A98A-8305F5FE3FED}"/>
            </a:ext>
          </a:extLst>
        </xdr:cNvPr>
        <xdr:cNvSpPr txBox="1">
          <a:spLocks noChangeArrowheads="1"/>
        </xdr:cNvSpPr>
      </xdr:nvSpPr>
      <xdr:spPr bwMode="auto">
        <a:xfrm>
          <a:off x="2439642" y="5698435"/>
          <a:ext cx="0" cy="35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7736"/>
    <xdr:sp macro="" textlink="">
      <xdr:nvSpPr>
        <xdr:cNvPr id="8943" name="TextBox 3">
          <a:extLst>
            <a:ext uri="{FF2B5EF4-FFF2-40B4-BE49-F238E27FC236}">
              <a16:creationId xmlns:a16="http://schemas.microsoft.com/office/drawing/2014/main" id="{80568634-AEE2-4D37-94DD-9FC525D35523}"/>
            </a:ext>
          </a:extLst>
        </xdr:cNvPr>
        <xdr:cNvSpPr txBox="1">
          <a:spLocks noChangeArrowheads="1"/>
        </xdr:cNvSpPr>
      </xdr:nvSpPr>
      <xdr:spPr bwMode="auto">
        <a:xfrm>
          <a:off x="2439642" y="569843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9433"/>
    <xdr:sp macro="" textlink="">
      <xdr:nvSpPr>
        <xdr:cNvPr id="8944" name="TextBox 3">
          <a:extLst>
            <a:ext uri="{FF2B5EF4-FFF2-40B4-BE49-F238E27FC236}">
              <a16:creationId xmlns:a16="http://schemas.microsoft.com/office/drawing/2014/main" id="{2022ADB6-3A51-4ADF-B463-4645B1520C4D}"/>
            </a:ext>
          </a:extLst>
        </xdr:cNvPr>
        <xdr:cNvSpPr txBox="1">
          <a:spLocks noChangeArrowheads="1"/>
        </xdr:cNvSpPr>
      </xdr:nvSpPr>
      <xdr:spPr bwMode="auto">
        <a:xfrm>
          <a:off x="2439642" y="5698435"/>
          <a:ext cx="0" cy="319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45" name="TextBox 3">
          <a:extLst>
            <a:ext uri="{FF2B5EF4-FFF2-40B4-BE49-F238E27FC236}">
              <a16:creationId xmlns:a16="http://schemas.microsoft.com/office/drawing/2014/main" id="{9CF44713-D0E5-4174-B4FA-637A8B36C92F}"/>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46" name="TextBox 3">
          <a:extLst>
            <a:ext uri="{FF2B5EF4-FFF2-40B4-BE49-F238E27FC236}">
              <a16:creationId xmlns:a16="http://schemas.microsoft.com/office/drawing/2014/main" id="{51B630A4-18AB-408B-A391-833FCEA6BB2E}"/>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947" name="TextBox 3">
          <a:extLst>
            <a:ext uri="{FF2B5EF4-FFF2-40B4-BE49-F238E27FC236}">
              <a16:creationId xmlns:a16="http://schemas.microsoft.com/office/drawing/2014/main" id="{514F1C19-A71F-4094-BD83-91F3722A2A29}"/>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7736"/>
    <xdr:sp macro="" textlink="">
      <xdr:nvSpPr>
        <xdr:cNvPr id="8948" name="TextBox 3">
          <a:extLst>
            <a:ext uri="{FF2B5EF4-FFF2-40B4-BE49-F238E27FC236}">
              <a16:creationId xmlns:a16="http://schemas.microsoft.com/office/drawing/2014/main" id="{F0B362ED-BC8A-4E36-8004-C32B273D2558}"/>
            </a:ext>
          </a:extLst>
        </xdr:cNvPr>
        <xdr:cNvSpPr txBox="1">
          <a:spLocks noChangeArrowheads="1"/>
        </xdr:cNvSpPr>
      </xdr:nvSpPr>
      <xdr:spPr bwMode="auto">
        <a:xfrm>
          <a:off x="2439642" y="569843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8483"/>
    <xdr:sp macro="" textlink="">
      <xdr:nvSpPr>
        <xdr:cNvPr id="8949" name="TextBox 3">
          <a:extLst>
            <a:ext uri="{FF2B5EF4-FFF2-40B4-BE49-F238E27FC236}">
              <a16:creationId xmlns:a16="http://schemas.microsoft.com/office/drawing/2014/main" id="{F75B8F04-CEAA-47B6-B2CF-DA773CEA4023}"/>
            </a:ext>
          </a:extLst>
        </xdr:cNvPr>
        <xdr:cNvSpPr txBox="1">
          <a:spLocks noChangeArrowheads="1"/>
        </xdr:cNvSpPr>
      </xdr:nvSpPr>
      <xdr:spPr bwMode="auto">
        <a:xfrm>
          <a:off x="2439642" y="56984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7736"/>
    <xdr:sp macro="" textlink="">
      <xdr:nvSpPr>
        <xdr:cNvPr id="8950" name="TextBox 3">
          <a:extLst>
            <a:ext uri="{FF2B5EF4-FFF2-40B4-BE49-F238E27FC236}">
              <a16:creationId xmlns:a16="http://schemas.microsoft.com/office/drawing/2014/main" id="{BCB56383-0EB4-4B94-A30B-32B2DE31B173}"/>
            </a:ext>
          </a:extLst>
        </xdr:cNvPr>
        <xdr:cNvSpPr txBox="1">
          <a:spLocks noChangeArrowheads="1"/>
        </xdr:cNvSpPr>
      </xdr:nvSpPr>
      <xdr:spPr bwMode="auto">
        <a:xfrm>
          <a:off x="2439642" y="5698435"/>
          <a:ext cx="0" cy="337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8483"/>
    <xdr:sp macro="" textlink="">
      <xdr:nvSpPr>
        <xdr:cNvPr id="8951" name="TextBox 3">
          <a:extLst>
            <a:ext uri="{FF2B5EF4-FFF2-40B4-BE49-F238E27FC236}">
              <a16:creationId xmlns:a16="http://schemas.microsoft.com/office/drawing/2014/main" id="{094DBB83-5F54-487B-B911-3C2757746D0F}"/>
            </a:ext>
          </a:extLst>
        </xdr:cNvPr>
        <xdr:cNvSpPr txBox="1">
          <a:spLocks noChangeArrowheads="1"/>
        </xdr:cNvSpPr>
      </xdr:nvSpPr>
      <xdr:spPr bwMode="auto">
        <a:xfrm>
          <a:off x="2439642" y="5698435"/>
          <a:ext cx="0" cy="33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06733"/>
    <xdr:sp macro="" textlink="">
      <xdr:nvSpPr>
        <xdr:cNvPr id="8952" name="TextBox 3">
          <a:extLst>
            <a:ext uri="{FF2B5EF4-FFF2-40B4-BE49-F238E27FC236}">
              <a16:creationId xmlns:a16="http://schemas.microsoft.com/office/drawing/2014/main" id="{25002EF0-8D38-4FC0-A5BE-493D4A6552DE}"/>
            </a:ext>
          </a:extLst>
        </xdr:cNvPr>
        <xdr:cNvSpPr txBox="1">
          <a:spLocks noChangeArrowheads="1"/>
        </xdr:cNvSpPr>
      </xdr:nvSpPr>
      <xdr:spPr bwMode="auto">
        <a:xfrm>
          <a:off x="2439642" y="5698435"/>
          <a:ext cx="0" cy="306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53" name="TextBox 3">
          <a:extLst>
            <a:ext uri="{FF2B5EF4-FFF2-40B4-BE49-F238E27FC236}">
              <a16:creationId xmlns:a16="http://schemas.microsoft.com/office/drawing/2014/main" id="{BBA9D0A5-D8A3-49F0-A6FE-4E79A91292F1}"/>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25783"/>
    <xdr:sp macro="" textlink="">
      <xdr:nvSpPr>
        <xdr:cNvPr id="8954" name="TextBox 3">
          <a:extLst>
            <a:ext uri="{FF2B5EF4-FFF2-40B4-BE49-F238E27FC236}">
              <a16:creationId xmlns:a16="http://schemas.microsoft.com/office/drawing/2014/main" id="{F19AFBF8-45FB-44ED-A6A9-5B6E8D5A6545}"/>
            </a:ext>
          </a:extLst>
        </xdr:cNvPr>
        <xdr:cNvSpPr txBox="1">
          <a:spLocks noChangeArrowheads="1"/>
        </xdr:cNvSpPr>
      </xdr:nvSpPr>
      <xdr:spPr bwMode="auto">
        <a:xfrm>
          <a:off x="2439642" y="5698435"/>
          <a:ext cx="0" cy="325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06733"/>
    <xdr:sp macro="" textlink="">
      <xdr:nvSpPr>
        <xdr:cNvPr id="8955" name="TextBox 3">
          <a:extLst>
            <a:ext uri="{FF2B5EF4-FFF2-40B4-BE49-F238E27FC236}">
              <a16:creationId xmlns:a16="http://schemas.microsoft.com/office/drawing/2014/main" id="{149F9A69-6CEA-4756-A974-D5406E4CFFAD}"/>
            </a:ext>
          </a:extLst>
        </xdr:cNvPr>
        <xdr:cNvSpPr txBox="1">
          <a:spLocks noChangeArrowheads="1"/>
        </xdr:cNvSpPr>
      </xdr:nvSpPr>
      <xdr:spPr bwMode="auto">
        <a:xfrm>
          <a:off x="2439642" y="5698435"/>
          <a:ext cx="0" cy="306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2133"/>
    <xdr:sp macro="" textlink="">
      <xdr:nvSpPr>
        <xdr:cNvPr id="8956" name="TextBox 3">
          <a:extLst>
            <a:ext uri="{FF2B5EF4-FFF2-40B4-BE49-F238E27FC236}">
              <a16:creationId xmlns:a16="http://schemas.microsoft.com/office/drawing/2014/main" id="{4648D5A0-76CD-4283-A14D-6D2F4A823D31}"/>
            </a:ext>
          </a:extLst>
        </xdr:cNvPr>
        <xdr:cNvSpPr txBox="1">
          <a:spLocks noChangeArrowheads="1"/>
        </xdr:cNvSpPr>
      </xdr:nvSpPr>
      <xdr:spPr bwMode="auto">
        <a:xfrm>
          <a:off x="2439642" y="56984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3083"/>
    <xdr:sp macro="" textlink="">
      <xdr:nvSpPr>
        <xdr:cNvPr id="8957" name="TextBox 3">
          <a:extLst>
            <a:ext uri="{FF2B5EF4-FFF2-40B4-BE49-F238E27FC236}">
              <a16:creationId xmlns:a16="http://schemas.microsoft.com/office/drawing/2014/main" id="{92F84E52-0EA6-4B90-A1DC-5B4B1C99AA2B}"/>
            </a:ext>
          </a:extLst>
        </xdr:cNvPr>
        <xdr:cNvSpPr txBox="1">
          <a:spLocks noChangeArrowheads="1"/>
        </xdr:cNvSpPr>
      </xdr:nvSpPr>
      <xdr:spPr bwMode="auto">
        <a:xfrm>
          <a:off x="2439642" y="56984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4086"/>
    <xdr:sp macro="" textlink="">
      <xdr:nvSpPr>
        <xdr:cNvPr id="8958" name="TextBox 3">
          <a:extLst>
            <a:ext uri="{FF2B5EF4-FFF2-40B4-BE49-F238E27FC236}">
              <a16:creationId xmlns:a16="http://schemas.microsoft.com/office/drawing/2014/main" id="{6B87AFE0-7F23-447B-B9BB-C80F4D8F5498}"/>
            </a:ext>
          </a:extLst>
        </xdr:cNvPr>
        <xdr:cNvSpPr txBox="1">
          <a:spLocks noChangeArrowheads="1"/>
        </xdr:cNvSpPr>
      </xdr:nvSpPr>
      <xdr:spPr bwMode="auto">
        <a:xfrm>
          <a:off x="2439642" y="56984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2133"/>
    <xdr:sp macro="" textlink="">
      <xdr:nvSpPr>
        <xdr:cNvPr id="8959" name="TextBox 3">
          <a:extLst>
            <a:ext uri="{FF2B5EF4-FFF2-40B4-BE49-F238E27FC236}">
              <a16:creationId xmlns:a16="http://schemas.microsoft.com/office/drawing/2014/main" id="{3792C5C3-DD16-46A1-88B3-B43E279BDC3A}"/>
            </a:ext>
          </a:extLst>
        </xdr:cNvPr>
        <xdr:cNvSpPr txBox="1">
          <a:spLocks noChangeArrowheads="1"/>
        </xdr:cNvSpPr>
      </xdr:nvSpPr>
      <xdr:spPr bwMode="auto">
        <a:xfrm>
          <a:off x="2439642" y="56984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22608"/>
    <xdr:sp macro="" textlink="">
      <xdr:nvSpPr>
        <xdr:cNvPr id="8960" name="TextBox 3">
          <a:extLst>
            <a:ext uri="{FF2B5EF4-FFF2-40B4-BE49-F238E27FC236}">
              <a16:creationId xmlns:a16="http://schemas.microsoft.com/office/drawing/2014/main" id="{6D81CF1A-059C-41C2-9D08-F3ABE98882A5}"/>
            </a:ext>
          </a:extLst>
        </xdr:cNvPr>
        <xdr:cNvSpPr txBox="1">
          <a:spLocks noChangeArrowheads="1"/>
        </xdr:cNvSpPr>
      </xdr:nvSpPr>
      <xdr:spPr bwMode="auto">
        <a:xfrm>
          <a:off x="2439642" y="569843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61" name="TextBox 3">
          <a:extLst>
            <a:ext uri="{FF2B5EF4-FFF2-40B4-BE49-F238E27FC236}">
              <a16:creationId xmlns:a16="http://schemas.microsoft.com/office/drawing/2014/main" id="{D622A6CF-3B90-42EB-B628-93C54F0621E1}"/>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62" name="TextBox 3">
          <a:extLst>
            <a:ext uri="{FF2B5EF4-FFF2-40B4-BE49-F238E27FC236}">
              <a16:creationId xmlns:a16="http://schemas.microsoft.com/office/drawing/2014/main" id="{546CEC27-8663-4A23-936B-5A35EAEFDDC9}"/>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63" name="TextBox 3">
          <a:extLst>
            <a:ext uri="{FF2B5EF4-FFF2-40B4-BE49-F238E27FC236}">
              <a16:creationId xmlns:a16="http://schemas.microsoft.com/office/drawing/2014/main" id="{944912C9-F9C3-4570-8AC3-B1926696C990}"/>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64" name="TextBox 3">
          <a:extLst>
            <a:ext uri="{FF2B5EF4-FFF2-40B4-BE49-F238E27FC236}">
              <a16:creationId xmlns:a16="http://schemas.microsoft.com/office/drawing/2014/main" id="{39FDBE39-42CF-419D-A8DB-36857E9DF15F}"/>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65" name="TextBox 3">
          <a:extLst>
            <a:ext uri="{FF2B5EF4-FFF2-40B4-BE49-F238E27FC236}">
              <a16:creationId xmlns:a16="http://schemas.microsoft.com/office/drawing/2014/main" id="{4E6843A8-7E56-4129-BC6A-B1D38790D78C}"/>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66" name="TextBox 3">
          <a:extLst>
            <a:ext uri="{FF2B5EF4-FFF2-40B4-BE49-F238E27FC236}">
              <a16:creationId xmlns:a16="http://schemas.microsoft.com/office/drawing/2014/main" id="{7F2F88A8-6F6E-46CB-B665-27DE3F5E7829}"/>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67" name="TextBox 3">
          <a:extLst>
            <a:ext uri="{FF2B5EF4-FFF2-40B4-BE49-F238E27FC236}">
              <a16:creationId xmlns:a16="http://schemas.microsoft.com/office/drawing/2014/main" id="{D6C9D53B-16A6-411D-B6BB-1CD33EF6DBF6}"/>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968" name="TextBox 3">
          <a:extLst>
            <a:ext uri="{FF2B5EF4-FFF2-40B4-BE49-F238E27FC236}">
              <a16:creationId xmlns:a16="http://schemas.microsoft.com/office/drawing/2014/main" id="{954B8ECA-CD59-46CA-A344-AE6C2CCA5D8C}"/>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69" name="TextBox 3">
          <a:extLst>
            <a:ext uri="{FF2B5EF4-FFF2-40B4-BE49-F238E27FC236}">
              <a16:creationId xmlns:a16="http://schemas.microsoft.com/office/drawing/2014/main" id="{2DD57768-FC81-4A96-8468-D8EF6F080013}"/>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70" name="TextBox 3">
          <a:extLst>
            <a:ext uri="{FF2B5EF4-FFF2-40B4-BE49-F238E27FC236}">
              <a16:creationId xmlns:a16="http://schemas.microsoft.com/office/drawing/2014/main" id="{A7911B64-600E-470E-8F91-4BDD2CB5D4BC}"/>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71" name="TextBox 3">
          <a:extLst>
            <a:ext uri="{FF2B5EF4-FFF2-40B4-BE49-F238E27FC236}">
              <a16:creationId xmlns:a16="http://schemas.microsoft.com/office/drawing/2014/main" id="{F3D39D77-A971-4D66-A614-59CDCF127674}"/>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72" name="TextBox 3">
          <a:extLst>
            <a:ext uri="{FF2B5EF4-FFF2-40B4-BE49-F238E27FC236}">
              <a16:creationId xmlns:a16="http://schemas.microsoft.com/office/drawing/2014/main" id="{64B6681C-1278-4E71-8C03-83C092279BE1}"/>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73" name="TextBox 3">
          <a:extLst>
            <a:ext uri="{FF2B5EF4-FFF2-40B4-BE49-F238E27FC236}">
              <a16:creationId xmlns:a16="http://schemas.microsoft.com/office/drawing/2014/main" id="{2347A25D-2270-416B-ADB3-EA0AF90FF41D}"/>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74" name="TextBox 3">
          <a:extLst>
            <a:ext uri="{FF2B5EF4-FFF2-40B4-BE49-F238E27FC236}">
              <a16:creationId xmlns:a16="http://schemas.microsoft.com/office/drawing/2014/main" id="{BBC7CDD1-9E4A-4F31-9AD1-5C811B449A89}"/>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975" name="TextBox 3">
          <a:extLst>
            <a:ext uri="{FF2B5EF4-FFF2-40B4-BE49-F238E27FC236}">
              <a16:creationId xmlns:a16="http://schemas.microsoft.com/office/drawing/2014/main" id="{349DE86A-E8FB-4CCC-9F0F-F9CC1ECC56D9}"/>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76" name="TextBox 3">
          <a:extLst>
            <a:ext uri="{FF2B5EF4-FFF2-40B4-BE49-F238E27FC236}">
              <a16:creationId xmlns:a16="http://schemas.microsoft.com/office/drawing/2014/main" id="{0234DFD1-F30A-43D1-B7F7-60491C090304}"/>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77" name="TextBox 3">
          <a:extLst>
            <a:ext uri="{FF2B5EF4-FFF2-40B4-BE49-F238E27FC236}">
              <a16:creationId xmlns:a16="http://schemas.microsoft.com/office/drawing/2014/main" id="{5A43F32B-F329-4961-85A1-32FC12E02E27}"/>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978" name="TextBox 3">
          <a:extLst>
            <a:ext uri="{FF2B5EF4-FFF2-40B4-BE49-F238E27FC236}">
              <a16:creationId xmlns:a16="http://schemas.microsoft.com/office/drawing/2014/main" id="{A326674B-5751-4356-B6C9-F8809F4C6E56}"/>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79" name="TextBox 3">
          <a:extLst>
            <a:ext uri="{FF2B5EF4-FFF2-40B4-BE49-F238E27FC236}">
              <a16:creationId xmlns:a16="http://schemas.microsoft.com/office/drawing/2014/main" id="{382CF2F7-67BA-4A7E-8F3B-6DFBE8BC5D8E}"/>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80" name="TextBox 3">
          <a:extLst>
            <a:ext uri="{FF2B5EF4-FFF2-40B4-BE49-F238E27FC236}">
              <a16:creationId xmlns:a16="http://schemas.microsoft.com/office/drawing/2014/main" id="{2E127AFB-AAC4-4E5D-BFB7-B27B72489CF7}"/>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981" name="TextBox 3">
          <a:extLst>
            <a:ext uri="{FF2B5EF4-FFF2-40B4-BE49-F238E27FC236}">
              <a16:creationId xmlns:a16="http://schemas.microsoft.com/office/drawing/2014/main" id="{4956585C-DD05-49A1-9EFF-1BCAE3EBBF4D}"/>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82" name="TextBox 3">
          <a:extLst>
            <a:ext uri="{FF2B5EF4-FFF2-40B4-BE49-F238E27FC236}">
              <a16:creationId xmlns:a16="http://schemas.microsoft.com/office/drawing/2014/main" id="{3EE34F9B-F44C-4735-84BF-0F9FBB993507}"/>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983" name="TextBox 3">
          <a:extLst>
            <a:ext uri="{FF2B5EF4-FFF2-40B4-BE49-F238E27FC236}">
              <a16:creationId xmlns:a16="http://schemas.microsoft.com/office/drawing/2014/main" id="{1E811559-5DFB-48BA-BD24-2A1536B6BFE7}"/>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84" name="TextBox 3">
          <a:extLst>
            <a:ext uri="{FF2B5EF4-FFF2-40B4-BE49-F238E27FC236}">
              <a16:creationId xmlns:a16="http://schemas.microsoft.com/office/drawing/2014/main" id="{CAC1B74F-879F-487C-B09B-EA759368ABF1}"/>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2133"/>
    <xdr:sp macro="" textlink="">
      <xdr:nvSpPr>
        <xdr:cNvPr id="8985" name="TextBox 3">
          <a:extLst>
            <a:ext uri="{FF2B5EF4-FFF2-40B4-BE49-F238E27FC236}">
              <a16:creationId xmlns:a16="http://schemas.microsoft.com/office/drawing/2014/main" id="{3B8BA10C-B07F-4E9D-9737-C75738B4374E}"/>
            </a:ext>
          </a:extLst>
        </xdr:cNvPr>
        <xdr:cNvSpPr txBox="1">
          <a:spLocks noChangeArrowheads="1"/>
        </xdr:cNvSpPr>
      </xdr:nvSpPr>
      <xdr:spPr bwMode="auto">
        <a:xfrm>
          <a:off x="2439642" y="56984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3083"/>
    <xdr:sp macro="" textlink="">
      <xdr:nvSpPr>
        <xdr:cNvPr id="8986" name="TextBox 3">
          <a:extLst>
            <a:ext uri="{FF2B5EF4-FFF2-40B4-BE49-F238E27FC236}">
              <a16:creationId xmlns:a16="http://schemas.microsoft.com/office/drawing/2014/main" id="{29F9ECCA-A278-4F73-B8ED-ACF96AE3C2C2}"/>
            </a:ext>
          </a:extLst>
        </xdr:cNvPr>
        <xdr:cNvSpPr txBox="1">
          <a:spLocks noChangeArrowheads="1"/>
        </xdr:cNvSpPr>
      </xdr:nvSpPr>
      <xdr:spPr bwMode="auto">
        <a:xfrm>
          <a:off x="2439642" y="56984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87" name="TextBox 3">
          <a:extLst>
            <a:ext uri="{FF2B5EF4-FFF2-40B4-BE49-F238E27FC236}">
              <a16:creationId xmlns:a16="http://schemas.microsoft.com/office/drawing/2014/main" id="{EBDBF16D-7DF1-4379-89CF-0EBFE922CA2D}"/>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88" name="TextBox 3">
          <a:extLst>
            <a:ext uri="{FF2B5EF4-FFF2-40B4-BE49-F238E27FC236}">
              <a16:creationId xmlns:a16="http://schemas.microsoft.com/office/drawing/2014/main" id="{5337324B-D1CE-4128-A73B-77CE27D4EC10}"/>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989" name="TextBox 3">
          <a:extLst>
            <a:ext uri="{FF2B5EF4-FFF2-40B4-BE49-F238E27FC236}">
              <a16:creationId xmlns:a16="http://schemas.microsoft.com/office/drawing/2014/main" id="{85219EBC-98B8-4B7E-83F2-9DA32D56840A}"/>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3083"/>
    <xdr:sp macro="" textlink="">
      <xdr:nvSpPr>
        <xdr:cNvPr id="8990" name="TextBox 3">
          <a:extLst>
            <a:ext uri="{FF2B5EF4-FFF2-40B4-BE49-F238E27FC236}">
              <a16:creationId xmlns:a16="http://schemas.microsoft.com/office/drawing/2014/main" id="{B0685AED-839F-43E5-8D34-AF91EADB66A5}"/>
            </a:ext>
          </a:extLst>
        </xdr:cNvPr>
        <xdr:cNvSpPr txBox="1">
          <a:spLocks noChangeArrowheads="1"/>
        </xdr:cNvSpPr>
      </xdr:nvSpPr>
      <xdr:spPr bwMode="auto">
        <a:xfrm>
          <a:off x="2439642" y="56984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3083"/>
    <xdr:sp macro="" textlink="">
      <xdr:nvSpPr>
        <xdr:cNvPr id="8991" name="TextBox 3">
          <a:extLst>
            <a:ext uri="{FF2B5EF4-FFF2-40B4-BE49-F238E27FC236}">
              <a16:creationId xmlns:a16="http://schemas.microsoft.com/office/drawing/2014/main" id="{E097DEBB-910E-4598-A689-75DD355138AE}"/>
            </a:ext>
          </a:extLst>
        </xdr:cNvPr>
        <xdr:cNvSpPr txBox="1">
          <a:spLocks noChangeArrowheads="1"/>
        </xdr:cNvSpPr>
      </xdr:nvSpPr>
      <xdr:spPr bwMode="auto">
        <a:xfrm>
          <a:off x="2439642" y="56984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4086"/>
    <xdr:sp macro="" textlink="">
      <xdr:nvSpPr>
        <xdr:cNvPr id="8992" name="TextBox 3">
          <a:extLst>
            <a:ext uri="{FF2B5EF4-FFF2-40B4-BE49-F238E27FC236}">
              <a16:creationId xmlns:a16="http://schemas.microsoft.com/office/drawing/2014/main" id="{4655917D-F24A-4294-BDE2-4542DBCFAB83}"/>
            </a:ext>
          </a:extLst>
        </xdr:cNvPr>
        <xdr:cNvSpPr txBox="1">
          <a:spLocks noChangeArrowheads="1"/>
        </xdr:cNvSpPr>
      </xdr:nvSpPr>
      <xdr:spPr bwMode="auto">
        <a:xfrm>
          <a:off x="2439642" y="56984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2133"/>
    <xdr:sp macro="" textlink="">
      <xdr:nvSpPr>
        <xdr:cNvPr id="8993" name="TextBox 3">
          <a:extLst>
            <a:ext uri="{FF2B5EF4-FFF2-40B4-BE49-F238E27FC236}">
              <a16:creationId xmlns:a16="http://schemas.microsoft.com/office/drawing/2014/main" id="{0C1296E1-F15C-4225-9455-09D3AE6241F9}"/>
            </a:ext>
          </a:extLst>
        </xdr:cNvPr>
        <xdr:cNvSpPr txBox="1">
          <a:spLocks noChangeArrowheads="1"/>
        </xdr:cNvSpPr>
      </xdr:nvSpPr>
      <xdr:spPr bwMode="auto">
        <a:xfrm>
          <a:off x="2439642" y="56984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3083"/>
    <xdr:sp macro="" textlink="">
      <xdr:nvSpPr>
        <xdr:cNvPr id="8994" name="TextBox 3">
          <a:extLst>
            <a:ext uri="{FF2B5EF4-FFF2-40B4-BE49-F238E27FC236}">
              <a16:creationId xmlns:a16="http://schemas.microsoft.com/office/drawing/2014/main" id="{0A31AA33-FF9A-47F0-B860-CDAD9B77D877}"/>
            </a:ext>
          </a:extLst>
        </xdr:cNvPr>
        <xdr:cNvSpPr txBox="1">
          <a:spLocks noChangeArrowheads="1"/>
        </xdr:cNvSpPr>
      </xdr:nvSpPr>
      <xdr:spPr bwMode="auto">
        <a:xfrm>
          <a:off x="2439642" y="56984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95" name="TextBox 3">
          <a:extLst>
            <a:ext uri="{FF2B5EF4-FFF2-40B4-BE49-F238E27FC236}">
              <a16:creationId xmlns:a16="http://schemas.microsoft.com/office/drawing/2014/main" id="{CB18D17D-4E60-4941-824E-A9A50E86CEF2}"/>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3083"/>
    <xdr:sp macro="" textlink="">
      <xdr:nvSpPr>
        <xdr:cNvPr id="8996" name="TextBox 3">
          <a:extLst>
            <a:ext uri="{FF2B5EF4-FFF2-40B4-BE49-F238E27FC236}">
              <a16:creationId xmlns:a16="http://schemas.microsoft.com/office/drawing/2014/main" id="{FFDF933F-A1D3-4AAC-9CA9-0D509FFD0D3C}"/>
            </a:ext>
          </a:extLst>
        </xdr:cNvPr>
        <xdr:cNvSpPr txBox="1">
          <a:spLocks noChangeArrowheads="1"/>
        </xdr:cNvSpPr>
      </xdr:nvSpPr>
      <xdr:spPr bwMode="auto">
        <a:xfrm>
          <a:off x="2439642" y="56984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8997" name="TextBox 3">
          <a:extLst>
            <a:ext uri="{FF2B5EF4-FFF2-40B4-BE49-F238E27FC236}">
              <a16:creationId xmlns:a16="http://schemas.microsoft.com/office/drawing/2014/main" id="{48618A45-9412-4446-8DB6-B8AA2C0E4F99}"/>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22608"/>
    <xdr:sp macro="" textlink="">
      <xdr:nvSpPr>
        <xdr:cNvPr id="8998" name="TextBox 3">
          <a:extLst>
            <a:ext uri="{FF2B5EF4-FFF2-40B4-BE49-F238E27FC236}">
              <a16:creationId xmlns:a16="http://schemas.microsoft.com/office/drawing/2014/main" id="{73E95212-E414-4EB5-B120-5E030159D66D}"/>
            </a:ext>
          </a:extLst>
        </xdr:cNvPr>
        <xdr:cNvSpPr txBox="1">
          <a:spLocks noChangeArrowheads="1"/>
        </xdr:cNvSpPr>
      </xdr:nvSpPr>
      <xdr:spPr bwMode="auto">
        <a:xfrm>
          <a:off x="2439642" y="569843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8999" name="TextBox 3">
          <a:extLst>
            <a:ext uri="{FF2B5EF4-FFF2-40B4-BE49-F238E27FC236}">
              <a16:creationId xmlns:a16="http://schemas.microsoft.com/office/drawing/2014/main" id="{EE2BA2D2-CD02-4E14-B55A-B4E49EEC3575}"/>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9000" name="TextBox 3">
          <a:extLst>
            <a:ext uri="{FF2B5EF4-FFF2-40B4-BE49-F238E27FC236}">
              <a16:creationId xmlns:a16="http://schemas.microsoft.com/office/drawing/2014/main" id="{86A79706-B67E-4280-91C6-2B05D15B9B52}"/>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01" name="TextBox 3">
          <a:extLst>
            <a:ext uri="{FF2B5EF4-FFF2-40B4-BE49-F238E27FC236}">
              <a16:creationId xmlns:a16="http://schemas.microsoft.com/office/drawing/2014/main" id="{853E1705-6A4A-444C-8A1D-245BC999918E}"/>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9002" name="TextBox 3">
          <a:extLst>
            <a:ext uri="{FF2B5EF4-FFF2-40B4-BE49-F238E27FC236}">
              <a16:creationId xmlns:a16="http://schemas.microsoft.com/office/drawing/2014/main" id="{82348093-C378-4DD4-885B-BD511101C17C}"/>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03" name="TextBox 3">
          <a:extLst>
            <a:ext uri="{FF2B5EF4-FFF2-40B4-BE49-F238E27FC236}">
              <a16:creationId xmlns:a16="http://schemas.microsoft.com/office/drawing/2014/main" id="{FCB3EC33-6104-4054-93B1-31EBD1EE21F3}"/>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9004" name="TextBox 3">
          <a:extLst>
            <a:ext uri="{FF2B5EF4-FFF2-40B4-BE49-F238E27FC236}">
              <a16:creationId xmlns:a16="http://schemas.microsoft.com/office/drawing/2014/main" id="{A88CD173-F28D-4EE4-8C82-2E22DAA85179}"/>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05" name="TextBox 3">
          <a:extLst>
            <a:ext uri="{FF2B5EF4-FFF2-40B4-BE49-F238E27FC236}">
              <a16:creationId xmlns:a16="http://schemas.microsoft.com/office/drawing/2014/main" id="{3C95EA49-A3CD-4044-870B-BFB29D75EF45}"/>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9006" name="TextBox 3">
          <a:extLst>
            <a:ext uri="{FF2B5EF4-FFF2-40B4-BE49-F238E27FC236}">
              <a16:creationId xmlns:a16="http://schemas.microsoft.com/office/drawing/2014/main" id="{6A905F2B-3A85-468C-B2F4-7A0BD8A5BFEA}"/>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07" name="TextBox 3">
          <a:extLst>
            <a:ext uri="{FF2B5EF4-FFF2-40B4-BE49-F238E27FC236}">
              <a16:creationId xmlns:a16="http://schemas.microsoft.com/office/drawing/2014/main" id="{7E0E7C25-0498-4FE0-B25A-841EA34A1D48}"/>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9008" name="TextBox 3">
          <a:extLst>
            <a:ext uri="{FF2B5EF4-FFF2-40B4-BE49-F238E27FC236}">
              <a16:creationId xmlns:a16="http://schemas.microsoft.com/office/drawing/2014/main" id="{5F9C53EA-7854-48ED-9DD6-AE2A5F4F9A8F}"/>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09" name="TextBox 3">
          <a:extLst>
            <a:ext uri="{FF2B5EF4-FFF2-40B4-BE49-F238E27FC236}">
              <a16:creationId xmlns:a16="http://schemas.microsoft.com/office/drawing/2014/main" id="{A6803BDD-C0DE-4E1C-B8D0-C667A61CA3FA}"/>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9010" name="TextBox 3">
          <a:extLst>
            <a:ext uri="{FF2B5EF4-FFF2-40B4-BE49-F238E27FC236}">
              <a16:creationId xmlns:a16="http://schemas.microsoft.com/office/drawing/2014/main" id="{4487CD9B-D779-494A-89F8-BE99B46C479D}"/>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11" name="TextBox 3">
          <a:extLst>
            <a:ext uri="{FF2B5EF4-FFF2-40B4-BE49-F238E27FC236}">
              <a16:creationId xmlns:a16="http://schemas.microsoft.com/office/drawing/2014/main" id="{DF1BFD3A-6BC5-4E99-ACC7-A6A560D4CE03}"/>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12" name="TextBox 3">
          <a:extLst>
            <a:ext uri="{FF2B5EF4-FFF2-40B4-BE49-F238E27FC236}">
              <a16:creationId xmlns:a16="http://schemas.microsoft.com/office/drawing/2014/main" id="{819C2564-8CC1-4686-B2C9-CE54A9A5F10F}"/>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13" name="TextBox 3">
          <a:extLst>
            <a:ext uri="{FF2B5EF4-FFF2-40B4-BE49-F238E27FC236}">
              <a16:creationId xmlns:a16="http://schemas.microsoft.com/office/drawing/2014/main" id="{F5C53034-5815-4E5D-814A-B5695274FB02}"/>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14" name="TextBox 3">
          <a:extLst>
            <a:ext uri="{FF2B5EF4-FFF2-40B4-BE49-F238E27FC236}">
              <a16:creationId xmlns:a16="http://schemas.microsoft.com/office/drawing/2014/main" id="{FED59DB1-316A-4714-A62A-9E2CC0727C1B}"/>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15" name="TextBox 3">
          <a:extLst>
            <a:ext uri="{FF2B5EF4-FFF2-40B4-BE49-F238E27FC236}">
              <a16:creationId xmlns:a16="http://schemas.microsoft.com/office/drawing/2014/main" id="{4D6ED829-6162-4F44-96CA-E10D6F46524E}"/>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16" name="TextBox 3">
          <a:extLst>
            <a:ext uri="{FF2B5EF4-FFF2-40B4-BE49-F238E27FC236}">
              <a16:creationId xmlns:a16="http://schemas.microsoft.com/office/drawing/2014/main" id="{53615972-48DA-440D-A152-BCA357D6BA8A}"/>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17" name="TextBox 3">
          <a:extLst>
            <a:ext uri="{FF2B5EF4-FFF2-40B4-BE49-F238E27FC236}">
              <a16:creationId xmlns:a16="http://schemas.microsoft.com/office/drawing/2014/main" id="{9DB0D7E3-E352-43D6-9BB9-5BCBD42728A3}"/>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18" name="TextBox 3">
          <a:extLst>
            <a:ext uri="{FF2B5EF4-FFF2-40B4-BE49-F238E27FC236}">
              <a16:creationId xmlns:a16="http://schemas.microsoft.com/office/drawing/2014/main" id="{63903F95-7F9B-422E-810F-6F7F8C143FDE}"/>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9019" name="TextBox 3">
          <a:extLst>
            <a:ext uri="{FF2B5EF4-FFF2-40B4-BE49-F238E27FC236}">
              <a16:creationId xmlns:a16="http://schemas.microsoft.com/office/drawing/2014/main" id="{E30660B4-83A1-4C11-A5B4-F1362D95726B}"/>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20" name="TextBox 3">
          <a:extLst>
            <a:ext uri="{FF2B5EF4-FFF2-40B4-BE49-F238E27FC236}">
              <a16:creationId xmlns:a16="http://schemas.microsoft.com/office/drawing/2014/main" id="{32A8D7E7-0BFA-4266-B24F-DAD3A8934876}"/>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21" name="TextBox 3">
          <a:extLst>
            <a:ext uri="{FF2B5EF4-FFF2-40B4-BE49-F238E27FC236}">
              <a16:creationId xmlns:a16="http://schemas.microsoft.com/office/drawing/2014/main" id="{81536447-A8B7-4702-9C23-B44710FBFE1A}"/>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22" name="TextBox 3">
          <a:extLst>
            <a:ext uri="{FF2B5EF4-FFF2-40B4-BE49-F238E27FC236}">
              <a16:creationId xmlns:a16="http://schemas.microsoft.com/office/drawing/2014/main" id="{F0A80042-D486-4A37-A147-3296A24B5139}"/>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23" name="TextBox 3">
          <a:extLst>
            <a:ext uri="{FF2B5EF4-FFF2-40B4-BE49-F238E27FC236}">
              <a16:creationId xmlns:a16="http://schemas.microsoft.com/office/drawing/2014/main" id="{C29BE16E-19F8-460A-85A4-BCA81D1A86E1}"/>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24" name="TextBox 3">
          <a:extLst>
            <a:ext uri="{FF2B5EF4-FFF2-40B4-BE49-F238E27FC236}">
              <a16:creationId xmlns:a16="http://schemas.microsoft.com/office/drawing/2014/main" id="{2EB98F25-60A3-47F2-A6BB-FFB5C2BB531C}"/>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25" name="TextBox 3">
          <a:extLst>
            <a:ext uri="{FF2B5EF4-FFF2-40B4-BE49-F238E27FC236}">
              <a16:creationId xmlns:a16="http://schemas.microsoft.com/office/drawing/2014/main" id="{4E0F922A-5645-4E0B-B442-52038EFAA44C}"/>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9026" name="TextBox 3">
          <a:extLst>
            <a:ext uri="{FF2B5EF4-FFF2-40B4-BE49-F238E27FC236}">
              <a16:creationId xmlns:a16="http://schemas.microsoft.com/office/drawing/2014/main" id="{CEE908A7-26B1-4BE2-AB2E-09F9FD5C6A10}"/>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27" name="TextBox 3">
          <a:extLst>
            <a:ext uri="{FF2B5EF4-FFF2-40B4-BE49-F238E27FC236}">
              <a16:creationId xmlns:a16="http://schemas.microsoft.com/office/drawing/2014/main" id="{C264003D-4FE0-4C7D-9F57-AC9BB3C65A8B}"/>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28" name="TextBox 3">
          <a:extLst>
            <a:ext uri="{FF2B5EF4-FFF2-40B4-BE49-F238E27FC236}">
              <a16:creationId xmlns:a16="http://schemas.microsoft.com/office/drawing/2014/main" id="{5FF7CEBE-F83C-4C5A-8D0B-E9D84E75C06C}"/>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9029" name="TextBox 3">
          <a:extLst>
            <a:ext uri="{FF2B5EF4-FFF2-40B4-BE49-F238E27FC236}">
              <a16:creationId xmlns:a16="http://schemas.microsoft.com/office/drawing/2014/main" id="{1C0F3102-5685-4D23-9DA4-11C123E305B9}"/>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30" name="TextBox 3">
          <a:extLst>
            <a:ext uri="{FF2B5EF4-FFF2-40B4-BE49-F238E27FC236}">
              <a16:creationId xmlns:a16="http://schemas.microsoft.com/office/drawing/2014/main" id="{C3AB2F31-14F0-4609-927E-498D7ED2E71F}"/>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31" name="TextBox 3">
          <a:extLst>
            <a:ext uri="{FF2B5EF4-FFF2-40B4-BE49-F238E27FC236}">
              <a16:creationId xmlns:a16="http://schemas.microsoft.com/office/drawing/2014/main" id="{29FD34A5-22A1-450C-A12B-0B6A0BCE17E0}"/>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9032" name="TextBox 3">
          <a:extLst>
            <a:ext uri="{FF2B5EF4-FFF2-40B4-BE49-F238E27FC236}">
              <a16:creationId xmlns:a16="http://schemas.microsoft.com/office/drawing/2014/main" id="{E18DDCF8-AC12-4947-838C-2A0EF42849DC}"/>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33" name="TextBox 3">
          <a:extLst>
            <a:ext uri="{FF2B5EF4-FFF2-40B4-BE49-F238E27FC236}">
              <a16:creationId xmlns:a16="http://schemas.microsoft.com/office/drawing/2014/main" id="{4CBC4D61-238B-4BBC-989C-291E34D2AD2C}"/>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9034" name="TextBox 3">
          <a:extLst>
            <a:ext uri="{FF2B5EF4-FFF2-40B4-BE49-F238E27FC236}">
              <a16:creationId xmlns:a16="http://schemas.microsoft.com/office/drawing/2014/main" id="{BCAE0833-87B4-4709-A6E7-80B011051DD3}"/>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35" name="TextBox 3">
          <a:extLst>
            <a:ext uri="{FF2B5EF4-FFF2-40B4-BE49-F238E27FC236}">
              <a16:creationId xmlns:a16="http://schemas.microsoft.com/office/drawing/2014/main" id="{7481491E-85C0-448A-8DC7-1095B9129F21}"/>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2133"/>
    <xdr:sp macro="" textlink="">
      <xdr:nvSpPr>
        <xdr:cNvPr id="9036" name="TextBox 3">
          <a:extLst>
            <a:ext uri="{FF2B5EF4-FFF2-40B4-BE49-F238E27FC236}">
              <a16:creationId xmlns:a16="http://schemas.microsoft.com/office/drawing/2014/main" id="{52296348-A65A-4986-9792-3F19D3B0A8AD}"/>
            </a:ext>
          </a:extLst>
        </xdr:cNvPr>
        <xdr:cNvSpPr txBox="1">
          <a:spLocks noChangeArrowheads="1"/>
        </xdr:cNvSpPr>
      </xdr:nvSpPr>
      <xdr:spPr bwMode="auto">
        <a:xfrm>
          <a:off x="2439642" y="56984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3083"/>
    <xdr:sp macro="" textlink="">
      <xdr:nvSpPr>
        <xdr:cNvPr id="9037" name="TextBox 3">
          <a:extLst>
            <a:ext uri="{FF2B5EF4-FFF2-40B4-BE49-F238E27FC236}">
              <a16:creationId xmlns:a16="http://schemas.microsoft.com/office/drawing/2014/main" id="{3278FB63-CD58-42E4-B608-496112649919}"/>
            </a:ext>
          </a:extLst>
        </xdr:cNvPr>
        <xdr:cNvSpPr txBox="1">
          <a:spLocks noChangeArrowheads="1"/>
        </xdr:cNvSpPr>
      </xdr:nvSpPr>
      <xdr:spPr bwMode="auto">
        <a:xfrm>
          <a:off x="2439642" y="56984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38" name="TextBox 3">
          <a:extLst>
            <a:ext uri="{FF2B5EF4-FFF2-40B4-BE49-F238E27FC236}">
              <a16:creationId xmlns:a16="http://schemas.microsoft.com/office/drawing/2014/main" id="{9AC40BA3-8EFD-48B8-93FD-0387954E60D1}"/>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39" name="TextBox 3">
          <a:extLst>
            <a:ext uri="{FF2B5EF4-FFF2-40B4-BE49-F238E27FC236}">
              <a16:creationId xmlns:a16="http://schemas.microsoft.com/office/drawing/2014/main" id="{544327A0-D8AC-4D0F-8499-99F4BC442B64}"/>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9040" name="TextBox 3">
          <a:extLst>
            <a:ext uri="{FF2B5EF4-FFF2-40B4-BE49-F238E27FC236}">
              <a16:creationId xmlns:a16="http://schemas.microsoft.com/office/drawing/2014/main" id="{97D2CFFD-6551-451C-A7BB-BF2F582EC702}"/>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3083"/>
    <xdr:sp macro="" textlink="">
      <xdr:nvSpPr>
        <xdr:cNvPr id="9041" name="TextBox 3">
          <a:extLst>
            <a:ext uri="{FF2B5EF4-FFF2-40B4-BE49-F238E27FC236}">
              <a16:creationId xmlns:a16="http://schemas.microsoft.com/office/drawing/2014/main" id="{B41A19E1-AF1D-4966-8458-1CFF0FCCBE89}"/>
            </a:ext>
          </a:extLst>
        </xdr:cNvPr>
        <xdr:cNvSpPr txBox="1">
          <a:spLocks noChangeArrowheads="1"/>
        </xdr:cNvSpPr>
      </xdr:nvSpPr>
      <xdr:spPr bwMode="auto">
        <a:xfrm>
          <a:off x="2439642" y="56984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3083"/>
    <xdr:sp macro="" textlink="">
      <xdr:nvSpPr>
        <xdr:cNvPr id="9042" name="TextBox 3">
          <a:extLst>
            <a:ext uri="{FF2B5EF4-FFF2-40B4-BE49-F238E27FC236}">
              <a16:creationId xmlns:a16="http://schemas.microsoft.com/office/drawing/2014/main" id="{FB80C5EC-D7CB-4766-9B8E-9971B9D3E4F3}"/>
            </a:ext>
          </a:extLst>
        </xdr:cNvPr>
        <xdr:cNvSpPr txBox="1">
          <a:spLocks noChangeArrowheads="1"/>
        </xdr:cNvSpPr>
      </xdr:nvSpPr>
      <xdr:spPr bwMode="auto">
        <a:xfrm>
          <a:off x="2439642" y="56984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44086"/>
    <xdr:sp macro="" textlink="">
      <xdr:nvSpPr>
        <xdr:cNvPr id="9043" name="TextBox 3">
          <a:extLst>
            <a:ext uri="{FF2B5EF4-FFF2-40B4-BE49-F238E27FC236}">
              <a16:creationId xmlns:a16="http://schemas.microsoft.com/office/drawing/2014/main" id="{B8E264AF-A169-41B4-923B-F6F8E7204771}"/>
            </a:ext>
          </a:extLst>
        </xdr:cNvPr>
        <xdr:cNvSpPr txBox="1">
          <a:spLocks noChangeArrowheads="1"/>
        </xdr:cNvSpPr>
      </xdr:nvSpPr>
      <xdr:spPr bwMode="auto">
        <a:xfrm>
          <a:off x="2439642" y="5698435"/>
          <a:ext cx="0" cy="344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32133"/>
    <xdr:sp macro="" textlink="">
      <xdr:nvSpPr>
        <xdr:cNvPr id="9044" name="TextBox 3">
          <a:extLst>
            <a:ext uri="{FF2B5EF4-FFF2-40B4-BE49-F238E27FC236}">
              <a16:creationId xmlns:a16="http://schemas.microsoft.com/office/drawing/2014/main" id="{F808F8F1-1263-4C06-A544-FCB585D6578A}"/>
            </a:ext>
          </a:extLst>
        </xdr:cNvPr>
        <xdr:cNvSpPr txBox="1">
          <a:spLocks noChangeArrowheads="1"/>
        </xdr:cNvSpPr>
      </xdr:nvSpPr>
      <xdr:spPr bwMode="auto">
        <a:xfrm>
          <a:off x="2439642" y="5698435"/>
          <a:ext cx="0" cy="332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3083"/>
    <xdr:sp macro="" textlink="">
      <xdr:nvSpPr>
        <xdr:cNvPr id="9045" name="TextBox 3">
          <a:extLst>
            <a:ext uri="{FF2B5EF4-FFF2-40B4-BE49-F238E27FC236}">
              <a16:creationId xmlns:a16="http://schemas.microsoft.com/office/drawing/2014/main" id="{FE91D93A-E271-4EA2-8304-58A5785B9EF9}"/>
            </a:ext>
          </a:extLst>
        </xdr:cNvPr>
        <xdr:cNvSpPr txBox="1">
          <a:spLocks noChangeArrowheads="1"/>
        </xdr:cNvSpPr>
      </xdr:nvSpPr>
      <xdr:spPr bwMode="auto">
        <a:xfrm>
          <a:off x="2439642" y="56984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46" name="TextBox 3">
          <a:extLst>
            <a:ext uri="{FF2B5EF4-FFF2-40B4-BE49-F238E27FC236}">
              <a16:creationId xmlns:a16="http://schemas.microsoft.com/office/drawing/2014/main" id="{8EE9CAB2-D1E7-456F-99F9-5A31025FBB78}"/>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13083"/>
    <xdr:sp macro="" textlink="">
      <xdr:nvSpPr>
        <xdr:cNvPr id="9047" name="TextBox 3">
          <a:extLst>
            <a:ext uri="{FF2B5EF4-FFF2-40B4-BE49-F238E27FC236}">
              <a16:creationId xmlns:a16="http://schemas.microsoft.com/office/drawing/2014/main" id="{FEB922AF-8EC0-4A5E-B99E-57D409FD47AA}"/>
            </a:ext>
          </a:extLst>
        </xdr:cNvPr>
        <xdr:cNvSpPr txBox="1">
          <a:spLocks noChangeArrowheads="1"/>
        </xdr:cNvSpPr>
      </xdr:nvSpPr>
      <xdr:spPr bwMode="auto">
        <a:xfrm>
          <a:off x="2439642" y="5698435"/>
          <a:ext cx="0" cy="31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48" name="TextBox 3">
          <a:extLst>
            <a:ext uri="{FF2B5EF4-FFF2-40B4-BE49-F238E27FC236}">
              <a16:creationId xmlns:a16="http://schemas.microsoft.com/office/drawing/2014/main" id="{B2DED8CD-BEB0-442E-9E99-EC440F3AF0B3}"/>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22608"/>
    <xdr:sp macro="" textlink="">
      <xdr:nvSpPr>
        <xdr:cNvPr id="9049" name="TextBox 3">
          <a:extLst>
            <a:ext uri="{FF2B5EF4-FFF2-40B4-BE49-F238E27FC236}">
              <a16:creationId xmlns:a16="http://schemas.microsoft.com/office/drawing/2014/main" id="{3D5D33FE-A2B8-46C4-931D-0A4727699468}"/>
            </a:ext>
          </a:extLst>
        </xdr:cNvPr>
        <xdr:cNvSpPr txBox="1">
          <a:spLocks noChangeArrowheads="1"/>
        </xdr:cNvSpPr>
      </xdr:nvSpPr>
      <xdr:spPr bwMode="auto">
        <a:xfrm>
          <a:off x="2439642" y="5698435"/>
          <a:ext cx="0" cy="322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9050" name="TextBox 3">
          <a:extLst>
            <a:ext uri="{FF2B5EF4-FFF2-40B4-BE49-F238E27FC236}">
              <a16:creationId xmlns:a16="http://schemas.microsoft.com/office/drawing/2014/main" id="{EB4701A2-1A6A-467F-B959-CEEE4CEF6D5E}"/>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9051" name="TextBox 3">
          <a:extLst>
            <a:ext uri="{FF2B5EF4-FFF2-40B4-BE49-F238E27FC236}">
              <a16:creationId xmlns:a16="http://schemas.microsoft.com/office/drawing/2014/main" id="{B38E397F-2128-42D7-AFC4-FABFDA1A39CB}"/>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52" name="TextBox 3">
          <a:extLst>
            <a:ext uri="{FF2B5EF4-FFF2-40B4-BE49-F238E27FC236}">
              <a16:creationId xmlns:a16="http://schemas.microsoft.com/office/drawing/2014/main" id="{434F1727-67D0-47ED-AAD4-EC0F261E0D26}"/>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3611"/>
    <xdr:sp macro="" textlink="">
      <xdr:nvSpPr>
        <xdr:cNvPr id="9053" name="TextBox 3">
          <a:extLst>
            <a:ext uri="{FF2B5EF4-FFF2-40B4-BE49-F238E27FC236}">
              <a16:creationId xmlns:a16="http://schemas.microsoft.com/office/drawing/2014/main" id="{E8264145-853E-46E6-8225-38E33D746B90}"/>
            </a:ext>
          </a:extLst>
        </xdr:cNvPr>
        <xdr:cNvSpPr txBox="1">
          <a:spLocks noChangeArrowheads="1"/>
        </xdr:cNvSpPr>
      </xdr:nvSpPr>
      <xdr:spPr bwMode="auto">
        <a:xfrm>
          <a:off x="2439642" y="5698435"/>
          <a:ext cx="0" cy="35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89</xdr:row>
      <xdr:rowOff>0</xdr:rowOff>
    </xdr:from>
    <xdr:ext cx="0" cy="356786"/>
    <xdr:sp macro="" textlink="">
      <xdr:nvSpPr>
        <xdr:cNvPr id="9054" name="TextBox 3">
          <a:extLst>
            <a:ext uri="{FF2B5EF4-FFF2-40B4-BE49-F238E27FC236}">
              <a16:creationId xmlns:a16="http://schemas.microsoft.com/office/drawing/2014/main" id="{41BDD8A1-B5EF-4B8E-8FAE-EBCF7904A396}"/>
            </a:ext>
          </a:extLst>
        </xdr:cNvPr>
        <xdr:cNvSpPr txBox="1">
          <a:spLocks noChangeArrowheads="1"/>
        </xdr:cNvSpPr>
      </xdr:nvSpPr>
      <xdr:spPr bwMode="auto">
        <a:xfrm>
          <a:off x="2439642" y="5698435"/>
          <a:ext cx="0" cy="35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746760</xdr:colOff>
      <xdr:row>54</xdr:row>
      <xdr:rowOff>0</xdr:rowOff>
    </xdr:from>
    <xdr:ext cx="68580" cy="415365"/>
    <xdr:sp macro="" textlink="">
      <xdr:nvSpPr>
        <xdr:cNvPr id="2" name="Text Box 22">
          <a:extLst>
            <a:ext uri="{FF2B5EF4-FFF2-40B4-BE49-F238E27FC236}">
              <a16:creationId xmlns:a16="http://schemas.microsoft.com/office/drawing/2014/main" id="{B831A418-C5D9-4563-97B6-094FEE586BA4}"/>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3" name="Text Box 23">
          <a:extLst>
            <a:ext uri="{FF2B5EF4-FFF2-40B4-BE49-F238E27FC236}">
              <a16:creationId xmlns:a16="http://schemas.microsoft.com/office/drawing/2014/main" id="{4796A96E-CBA0-4F78-A7EC-E8CF00160CF4}"/>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4" name="Text Box 24">
          <a:extLst>
            <a:ext uri="{FF2B5EF4-FFF2-40B4-BE49-F238E27FC236}">
              <a16:creationId xmlns:a16="http://schemas.microsoft.com/office/drawing/2014/main" id="{08B533F9-4261-43BF-ADA9-56F08D6E7F37}"/>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5" name="Text Box 25">
          <a:extLst>
            <a:ext uri="{FF2B5EF4-FFF2-40B4-BE49-F238E27FC236}">
              <a16:creationId xmlns:a16="http://schemas.microsoft.com/office/drawing/2014/main" id="{F98A18F7-1892-448F-9F73-3A87D208C079}"/>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6" name="Text Box 26">
          <a:extLst>
            <a:ext uri="{FF2B5EF4-FFF2-40B4-BE49-F238E27FC236}">
              <a16:creationId xmlns:a16="http://schemas.microsoft.com/office/drawing/2014/main" id="{3EFB1835-D361-43CC-94EB-B6D3549D7010}"/>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7" name="Text Box 27">
          <a:extLst>
            <a:ext uri="{FF2B5EF4-FFF2-40B4-BE49-F238E27FC236}">
              <a16:creationId xmlns:a16="http://schemas.microsoft.com/office/drawing/2014/main" id="{6552630A-2ED1-497F-848A-DD5D0AAC167C}"/>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8" name="Text Box 28">
          <a:extLst>
            <a:ext uri="{FF2B5EF4-FFF2-40B4-BE49-F238E27FC236}">
              <a16:creationId xmlns:a16="http://schemas.microsoft.com/office/drawing/2014/main" id="{550A1474-1C79-4033-803C-753505D71CBE}"/>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9" name="Text Box 29">
          <a:extLst>
            <a:ext uri="{FF2B5EF4-FFF2-40B4-BE49-F238E27FC236}">
              <a16:creationId xmlns:a16="http://schemas.microsoft.com/office/drawing/2014/main" id="{294EA16D-B32E-4C53-96E9-09B8E9ACB835}"/>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10" name="Text Box 14">
          <a:extLst>
            <a:ext uri="{FF2B5EF4-FFF2-40B4-BE49-F238E27FC236}">
              <a16:creationId xmlns:a16="http://schemas.microsoft.com/office/drawing/2014/main" id="{421ED286-B710-408E-A92C-2A3DCD363DF9}"/>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11" name="Text Box 15">
          <a:extLst>
            <a:ext uri="{FF2B5EF4-FFF2-40B4-BE49-F238E27FC236}">
              <a16:creationId xmlns:a16="http://schemas.microsoft.com/office/drawing/2014/main" id="{B8A94BF8-B8AC-4D34-B190-DAB109F2967A}"/>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12" name="Text Box 16">
          <a:extLst>
            <a:ext uri="{FF2B5EF4-FFF2-40B4-BE49-F238E27FC236}">
              <a16:creationId xmlns:a16="http://schemas.microsoft.com/office/drawing/2014/main" id="{B089C9CA-32B3-42B1-9221-E67AA5CF9118}"/>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13" name="Text Box 17">
          <a:extLst>
            <a:ext uri="{FF2B5EF4-FFF2-40B4-BE49-F238E27FC236}">
              <a16:creationId xmlns:a16="http://schemas.microsoft.com/office/drawing/2014/main" id="{4DC2A7CA-597D-4A4E-B4C8-9B707FD6FABD}"/>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14" name="Text Box 18">
          <a:extLst>
            <a:ext uri="{FF2B5EF4-FFF2-40B4-BE49-F238E27FC236}">
              <a16:creationId xmlns:a16="http://schemas.microsoft.com/office/drawing/2014/main" id="{6C7DF116-120F-4236-9A2B-71A6E9003FE9}"/>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15" name="Text Box 19">
          <a:extLst>
            <a:ext uri="{FF2B5EF4-FFF2-40B4-BE49-F238E27FC236}">
              <a16:creationId xmlns:a16="http://schemas.microsoft.com/office/drawing/2014/main" id="{898626B0-FB23-45C0-B0A6-9C09EC877FCE}"/>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16" name="Text Box 20">
          <a:extLst>
            <a:ext uri="{FF2B5EF4-FFF2-40B4-BE49-F238E27FC236}">
              <a16:creationId xmlns:a16="http://schemas.microsoft.com/office/drawing/2014/main" id="{18B83294-FD7F-47FD-B139-4955582CB285}"/>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17" name="Text Box 21">
          <a:extLst>
            <a:ext uri="{FF2B5EF4-FFF2-40B4-BE49-F238E27FC236}">
              <a16:creationId xmlns:a16="http://schemas.microsoft.com/office/drawing/2014/main" id="{5420425E-5CF2-48BD-8572-6080450D73DD}"/>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18" name="Text Box 14">
          <a:extLst>
            <a:ext uri="{FF2B5EF4-FFF2-40B4-BE49-F238E27FC236}">
              <a16:creationId xmlns:a16="http://schemas.microsoft.com/office/drawing/2014/main" id="{BA02F65F-BB02-44DF-8054-54D2F5480D17}"/>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19" name="Text Box 15">
          <a:extLst>
            <a:ext uri="{FF2B5EF4-FFF2-40B4-BE49-F238E27FC236}">
              <a16:creationId xmlns:a16="http://schemas.microsoft.com/office/drawing/2014/main" id="{62D5DC5C-EFBB-4A7A-B0AC-54E7E7543698}"/>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20" name="Text Box 16">
          <a:extLst>
            <a:ext uri="{FF2B5EF4-FFF2-40B4-BE49-F238E27FC236}">
              <a16:creationId xmlns:a16="http://schemas.microsoft.com/office/drawing/2014/main" id="{81B93676-5299-4824-B743-A823B94215FE}"/>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21" name="Text Box 17">
          <a:extLst>
            <a:ext uri="{FF2B5EF4-FFF2-40B4-BE49-F238E27FC236}">
              <a16:creationId xmlns:a16="http://schemas.microsoft.com/office/drawing/2014/main" id="{0DDFAAAB-39EC-4B7A-A73A-69C3323B3409}"/>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22" name="Text Box 18">
          <a:extLst>
            <a:ext uri="{FF2B5EF4-FFF2-40B4-BE49-F238E27FC236}">
              <a16:creationId xmlns:a16="http://schemas.microsoft.com/office/drawing/2014/main" id="{4AB9B3B5-48F7-4CDF-B3A7-3B1426ACE430}"/>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23" name="Text Box 19">
          <a:extLst>
            <a:ext uri="{FF2B5EF4-FFF2-40B4-BE49-F238E27FC236}">
              <a16:creationId xmlns:a16="http://schemas.microsoft.com/office/drawing/2014/main" id="{7299054A-CD06-43C7-A1C5-30DA0647C3DB}"/>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24" name="Text Box 20">
          <a:extLst>
            <a:ext uri="{FF2B5EF4-FFF2-40B4-BE49-F238E27FC236}">
              <a16:creationId xmlns:a16="http://schemas.microsoft.com/office/drawing/2014/main" id="{F8615C3F-D693-4CBD-97B0-9DB2E80E760B}"/>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oneCellAnchor>
    <xdr:from>
      <xdr:col>2</xdr:col>
      <xdr:colOff>746760</xdr:colOff>
      <xdr:row>54</xdr:row>
      <xdr:rowOff>0</xdr:rowOff>
    </xdr:from>
    <xdr:ext cx="68580" cy="415365"/>
    <xdr:sp macro="" textlink="">
      <xdr:nvSpPr>
        <xdr:cNvPr id="25" name="Text Box 21">
          <a:extLst>
            <a:ext uri="{FF2B5EF4-FFF2-40B4-BE49-F238E27FC236}">
              <a16:creationId xmlns:a16="http://schemas.microsoft.com/office/drawing/2014/main" id="{F2EF4482-CC64-4AFF-AE45-2640C303B276}"/>
            </a:ext>
          </a:extLst>
        </xdr:cNvPr>
        <xdr:cNvSpPr txBox="1">
          <a:spLocks noChangeArrowheads="1"/>
        </xdr:cNvSpPr>
      </xdr:nvSpPr>
      <xdr:spPr bwMode="auto">
        <a:xfrm>
          <a:off x="1575435" y="22088475"/>
          <a:ext cx="68580" cy="41536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749300</xdr:colOff>
      <xdr:row>50</xdr:row>
      <xdr:rowOff>0</xdr:rowOff>
    </xdr:from>
    <xdr:to>
      <xdr:col>2</xdr:col>
      <xdr:colOff>749300</xdr:colOff>
      <xdr:row>50</xdr:row>
      <xdr:rowOff>225425</xdr:rowOff>
    </xdr:to>
    <xdr:sp macro="" textlink="">
      <xdr:nvSpPr>
        <xdr:cNvPr id="3686" name="Text Box 22">
          <a:extLst>
            <a:ext uri="{FF2B5EF4-FFF2-40B4-BE49-F238E27FC236}">
              <a16:creationId xmlns:a16="http://schemas.microsoft.com/office/drawing/2014/main" id="{598B1DB6-408F-4C6C-95F0-F7C0FAA01A1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687" name="Text Box 23">
          <a:extLst>
            <a:ext uri="{FF2B5EF4-FFF2-40B4-BE49-F238E27FC236}">
              <a16:creationId xmlns:a16="http://schemas.microsoft.com/office/drawing/2014/main" id="{CFA14263-7B55-4E35-88FA-1E0443B98C14}"/>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688" name="Text Box 24">
          <a:extLst>
            <a:ext uri="{FF2B5EF4-FFF2-40B4-BE49-F238E27FC236}">
              <a16:creationId xmlns:a16="http://schemas.microsoft.com/office/drawing/2014/main" id="{345171D8-3D52-48E1-BAC0-29B10245EE07}"/>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689" name="Text Box 25">
          <a:extLst>
            <a:ext uri="{FF2B5EF4-FFF2-40B4-BE49-F238E27FC236}">
              <a16:creationId xmlns:a16="http://schemas.microsoft.com/office/drawing/2014/main" id="{8689D613-9705-4444-9442-12E11E7AE67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690" name="Text Box 26">
          <a:extLst>
            <a:ext uri="{FF2B5EF4-FFF2-40B4-BE49-F238E27FC236}">
              <a16:creationId xmlns:a16="http://schemas.microsoft.com/office/drawing/2014/main" id="{046D684D-1B0C-4C65-B61B-90781183C295}"/>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691" name="Text Box 27">
          <a:extLst>
            <a:ext uri="{FF2B5EF4-FFF2-40B4-BE49-F238E27FC236}">
              <a16:creationId xmlns:a16="http://schemas.microsoft.com/office/drawing/2014/main" id="{3AAC4A44-D1F0-4789-B15C-EEB1AA67ED50}"/>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692" name="Text Box 28">
          <a:extLst>
            <a:ext uri="{FF2B5EF4-FFF2-40B4-BE49-F238E27FC236}">
              <a16:creationId xmlns:a16="http://schemas.microsoft.com/office/drawing/2014/main" id="{EA09F001-DFCB-4952-B376-2FC96E7AF160}"/>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693" name="Text Box 29">
          <a:extLst>
            <a:ext uri="{FF2B5EF4-FFF2-40B4-BE49-F238E27FC236}">
              <a16:creationId xmlns:a16="http://schemas.microsoft.com/office/drawing/2014/main" id="{12F4509A-EC43-40E9-85F7-12830CA0BAFA}"/>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694" name="Text Box 14">
          <a:extLst>
            <a:ext uri="{FF2B5EF4-FFF2-40B4-BE49-F238E27FC236}">
              <a16:creationId xmlns:a16="http://schemas.microsoft.com/office/drawing/2014/main" id="{D3479B54-B0E5-4F13-AC2C-CD1B8D3C47D5}"/>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695" name="Text Box 15">
          <a:extLst>
            <a:ext uri="{FF2B5EF4-FFF2-40B4-BE49-F238E27FC236}">
              <a16:creationId xmlns:a16="http://schemas.microsoft.com/office/drawing/2014/main" id="{18308897-BAAC-4DCF-B7A5-55B323E5E95A}"/>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696" name="Text Box 16">
          <a:extLst>
            <a:ext uri="{FF2B5EF4-FFF2-40B4-BE49-F238E27FC236}">
              <a16:creationId xmlns:a16="http://schemas.microsoft.com/office/drawing/2014/main" id="{9A9FA8BA-5C41-47B8-B418-AC2993DE8E9A}"/>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697" name="Text Box 17">
          <a:extLst>
            <a:ext uri="{FF2B5EF4-FFF2-40B4-BE49-F238E27FC236}">
              <a16:creationId xmlns:a16="http://schemas.microsoft.com/office/drawing/2014/main" id="{5A832E52-02A4-4137-B8FE-BD5D46F51D8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698" name="Text Box 18">
          <a:extLst>
            <a:ext uri="{FF2B5EF4-FFF2-40B4-BE49-F238E27FC236}">
              <a16:creationId xmlns:a16="http://schemas.microsoft.com/office/drawing/2014/main" id="{510E377F-8D32-46A7-B54E-4EC09083574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699" name="Text Box 19">
          <a:extLst>
            <a:ext uri="{FF2B5EF4-FFF2-40B4-BE49-F238E27FC236}">
              <a16:creationId xmlns:a16="http://schemas.microsoft.com/office/drawing/2014/main" id="{84A58F33-81CB-4E2A-B917-128622F99C4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00" name="Text Box 20">
          <a:extLst>
            <a:ext uri="{FF2B5EF4-FFF2-40B4-BE49-F238E27FC236}">
              <a16:creationId xmlns:a16="http://schemas.microsoft.com/office/drawing/2014/main" id="{20D9DF87-9B76-4222-AA8B-9315465BEEB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01" name="Text Box 21">
          <a:extLst>
            <a:ext uri="{FF2B5EF4-FFF2-40B4-BE49-F238E27FC236}">
              <a16:creationId xmlns:a16="http://schemas.microsoft.com/office/drawing/2014/main" id="{680D6913-443B-426B-94F3-1BA29CAA511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02" name="Text Box 14">
          <a:extLst>
            <a:ext uri="{FF2B5EF4-FFF2-40B4-BE49-F238E27FC236}">
              <a16:creationId xmlns:a16="http://schemas.microsoft.com/office/drawing/2014/main" id="{AA5351FE-A447-40B3-85A4-E3EFA36104D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03" name="Text Box 15">
          <a:extLst>
            <a:ext uri="{FF2B5EF4-FFF2-40B4-BE49-F238E27FC236}">
              <a16:creationId xmlns:a16="http://schemas.microsoft.com/office/drawing/2014/main" id="{0EAAED66-98B4-4BE5-83A2-EDA1A9B1F27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04" name="Text Box 16">
          <a:extLst>
            <a:ext uri="{FF2B5EF4-FFF2-40B4-BE49-F238E27FC236}">
              <a16:creationId xmlns:a16="http://schemas.microsoft.com/office/drawing/2014/main" id="{5691037A-36C2-43F5-9FE0-18B72820C8E4}"/>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05" name="Text Box 17">
          <a:extLst>
            <a:ext uri="{FF2B5EF4-FFF2-40B4-BE49-F238E27FC236}">
              <a16:creationId xmlns:a16="http://schemas.microsoft.com/office/drawing/2014/main" id="{7B4511D2-B2BC-4471-8217-3C9F32602520}"/>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06" name="Text Box 18">
          <a:extLst>
            <a:ext uri="{FF2B5EF4-FFF2-40B4-BE49-F238E27FC236}">
              <a16:creationId xmlns:a16="http://schemas.microsoft.com/office/drawing/2014/main" id="{8A44FFE5-925A-492D-AB5A-B3D5ED06565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07" name="Text Box 19">
          <a:extLst>
            <a:ext uri="{FF2B5EF4-FFF2-40B4-BE49-F238E27FC236}">
              <a16:creationId xmlns:a16="http://schemas.microsoft.com/office/drawing/2014/main" id="{85F713C7-B047-43B5-B3BE-843149FCE4C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08" name="Text Box 20">
          <a:extLst>
            <a:ext uri="{FF2B5EF4-FFF2-40B4-BE49-F238E27FC236}">
              <a16:creationId xmlns:a16="http://schemas.microsoft.com/office/drawing/2014/main" id="{260CFE6E-45A3-4B05-B746-A2883754646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09" name="Text Box 21">
          <a:extLst>
            <a:ext uri="{FF2B5EF4-FFF2-40B4-BE49-F238E27FC236}">
              <a16:creationId xmlns:a16="http://schemas.microsoft.com/office/drawing/2014/main" id="{03032C37-AE0C-43CA-B10F-502A07AE0D3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10" name="Text Box 22">
          <a:extLst>
            <a:ext uri="{FF2B5EF4-FFF2-40B4-BE49-F238E27FC236}">
              <a16:creationId xmlns:a16="http://schemas.microsoft.com/office/drawing/2014/main" id="{7CE36885-D57E-4DE6-BB88-CA86C01F60B4}"/>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11" name="Text Box 23">
          <a:extLst>
            <a:ext uri="{FF2B5EF4-FFF2-40B4-BE49-F238E27FC236}">
              <a16:creationId xmlns:a16="http://schemas.microsoft.com/office/drawing/2014/main" id="{A2B52D7D-C48E-4A34-973C-DCEAC6A98FAD}"/>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12" name="Text Box 24">
          <a:extLst>
            <a:ext uri="{FF2B5EF4-FFF2-40B4-BE49-F238E27FC236}">
              <a16:creationId xmlns:a16="http://schemas.microsoft.com/office/drawing/2014/main" id="{95CE285E-E8D8-4A48-A47B-DE4BD111D96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13" name="Text Box 25">
          <a:extLst>
            <a:ext uri="{FF2B5EF4-FFF2-40B4-BE49-F238E27FC236}">
              <a16:creationId xmlns:a16="http://schemas.microsoft.com/office/drawing/2014/main" id="{2C682620-D7CD-4E6F-8462-391D6F439147}"/>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14" name="Text Box 26">
          <a:extLst>
            <a:ext uri="{FF2B5EF4-FFF2-40B4-BE49-F238E27FC236}">
              <a16:creationId xmlns:a16="http://schemas.microsoft.com/office/drawing/2014/main" id="{891675C1-C03C-4EE9-B126-C91A9205C0FA}"/>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15" name="Text Box 27">
          <a:extLst>
            <a:ext uri="{FF2B5EF4-FFF2-40B4-BE49-F238E27FC236}">
              <a16:creationId xmlns:a16="http://schemas.microsoft.com/office/drawing/2014/main" id="{CFC8D86D-869D-4FDD-80E2-A735BA66C24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16" name="Text Box 28">
          <a:extLst>
            <a:ext uri="{FF2B5EF4-FFF2-40B4-BE49-F238E27FC236}">
              <a16:creationId xmlns:a16="http://schemas.microsoft.com/office/drawing/2014/main" id="{A0C5101F-4244-4EB9-9D58-E26439531104}"/>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17" name="Text Box 29">
          <a:extLst>
            <a:ext uri="{FF2B5EF4-FFF2-40B4-BE49-F238E27FC236}">
              <a16:creationId xmlns:a16="http://schemas.microsoft.com/office/drawing/2014/main" id="{9E94F71A-2817-4336-ADD7-A6315AB0219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18" name="Text Box 14">
          <a:extLst>
            <a:ext uri="{FF2B5EF4-FFF2-40B4-BE49-F238E27FC236}">
              <a16:creationId xmlns:a16="http://schemas.microsoft.com/office/drawing/2014/main" id="{BC5E76F8-E8D3-4CCB-BC22-BB13F62787B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19" name="Text Box 15">
          <a:extLst>
            <a:ext uri="{FF2B5EF4-FFF2-40B4-BE49-F238E27FC236}">
              <a16:creationId xmlns:a16="http://schemas.microsoft.com/office/drawing/2014/main" id="{1E1E7ADA-3257-4AE0-A881-AE0FD283EFE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20" name="Text Box 16">
          <a:extLst>
            <a:ext uri="{FF2B5EF4-FFF2-40B4-BE49-F238E27FC236}">
              <a16:creationId xmlns:a16="http://schemas.microsoft.com/office/drawing/2014/main" id="{F8EBED80-DD51-4588-A99C-5CE904464BE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21" name="Text Box 17">
          <a:extLst>
            <a:ext uri="{FF2B5EF4-FFF2-40B4-BE49-F238E27FC236}">
              <a16:creationId xmlns:a16="http://schemas.microsoft.com/office/drawing/2014/main" id="{FA4F0CD9-D9D4-44EB-B37C-A6354ACA0F9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22" name="Text Box 18">
          <a:extLst>
            <a:ext uri="{FF2B5EF4-FFF2-40B4-BE49-F238E27FC236}">
              <a16:creationId xmlns:a16="http://schemas.microsoft.com/office/drawing/2014/main" id="{60C330FA-F059-4CBF-8AEE-2C78DDA22D0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23" name="Text Box 19">
          <a:extLst>
            <a:ext uri="{FF2B5EF4-FFF2-40B4-BE49-F238E27FC236}">
              <a16:creationId xmlns:a16="http://schemas.microsoft.com/office/drawing/2014/main" id="{913CFFF3-6C99-41E0-ADE9-3E386F93EBE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24" name="Text Box 20">
          <a:extLst>
            <a:ext uri="{FF2B5EF4-FFF2-40B4-BE49-F238E27FC236}">
              <a16:creationId xmlns:a16="http://schemas.microsoft.com/office/drawing/2014/main" id="{AA8AEDDD-98B3-4F21-99ED-D62340A4E34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25" name="Text Box 21">
          <a:extLst>
            <a:ext uri="{FF2B5EF4-FFF2-40B4-BE49-F238E27FC236}">
              <a16:creationId xmlns:a16="http://schemas.microsoft.com/office/drawing/2014/main" id="{2039AA64-9A4C-4881-93CD-4FD3B63C362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26" name="Text Box 14">
          <a:extLst>
            <a:ext uri="{FF2B5EF4-FFF2-40B4-BE49-F238E27FC236}">
              <a16:creationId xmlns:a16="http://schemas.microsoft.com/office/drawing/2014/main" id="{146AFC5B-0B97-4689-85FC-B0161853708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27" name="Text Box 15">
          <a:extLst>
            <a:ext uri="{FF2B5EF4-FFF2-40B4-BE49-F238E27FC236}">
              <a16:creationId xmlns:a16="http://schemas.microsoft.com/office/drawing/2014/main" id="{2354A5ED-E737-4674-A8D9-7F378606B29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28" name="Text Box 16">
          <a:extLst>
            <a:ext uri="{FF2B5EF4-FFF2-40B4-BE49-F238E27FC236}">
              <a16:creationId xmlns:a16="http://schemas.microsoft.com/office/drawing/2014/main" id="{49E8CC9C-BCD8-4207-9BB6-355698522D8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29" name="Text Box 17">
          <a:extLst>
            <a:ext uri="{FF2B5EF4-FFF2-40B4-BE49-F238E27FC236}">
              <a16:creationId xmlns:a16="http://schemas.microsoft.com/office/drawing/2014/main" id="{1C1DF8BA-1223-4435-A8A2-D531F744AC3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30" name="Text Box 18">
          <a:extLst>
            <a:ext uri="{FF2B5EF4-FFF2-40B4-BE49-F238E27FC236}">
              <a16:creationId xmlns:a16="http://schemas.microsoft.com/office/drawing/2014/main" id="{A1B167F4-9B4C-43E8-97AA-AB79734344A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31" name="Text Box 19">
          <a:extLst>
            <a:ext uri="{FF2B5EF4-FFF2-40B4-BE49-F238E27FC236}">
              <a16:creationId xmlns:a16="http://schemas.microsoft.com/office/drawing/2014/main" id="{7DD45E32-6511-4429-AA2D-872FE1486288}"/>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32" name="Text Box 20">
          <a:extLst>
            <a:ext uri="{FF2B5EF4-FFF2-40B4-BE49-F238E27FC236}">
              <a16:creationId xmlns:a16="http://schemas.microsoft.com/office/drawing/2014/main" id="{3B636690-752A-49BD-BC8A-61C9C4BCA5A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33" name="Text Box 21">
          <a:extLst>
            <a:ext uri="{FF2B5EF4-FFF2-40B4-BE49-F238E27FC236}">
              <a16:creationId xmlns:a16="http://schemas.microsoft.com/office/drawing/2014/main" id="{2EB5A086-DEF7-4D09-8BD7-D7DFA8AFA6F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34" name="Text Box 22">
          <a:extLst>
            <a:ext uri="{FF2B5EF4-FFF2-40B4-BE49-F238E27FC236}">
              <a16:creationId xmlns:a16="http://schemas.microsoft.com/office/drawing/2014/main" id="{B26E4D1B-6441-41C7-9CB2-E977597467C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35" name="Text Box 23">
          <a:extLst>
            <a:ext uri="{FF2B5EF4-FFF2-40B4-BE49-F238E27FC236}">
              <a16:creationId xmlns:a16="http://schemas.microsoft.com/office/drawing/2014/main" id="{E5521960-256F-4D90-9166-E7B618098C15}"/>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36" name="Text Box 24">
          <a:extLst>
            <a:ext uri="{FF2B5EF4-FFF2-40B4-BE49-F238E27FC236}">
              <a16:creationId xmlns:a16="http://schemas.microsoft.com/office/drawing/2014/main" id="{1D260622-6EF5-46F3-8B41-E17EA8C1999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37" name="Text Box 25">
          <a:extLst>
            <a:ext uri="{FF2B5EF4-FFF2-40B4-BE49-F238E27FC236}">
              <a16:creationId xmlns:a16="http://schemas.microsoft.com/office/drawing/2014/main" id="{0EACF70D-F1E3-4939-A428-B5AD2E19905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38" name="Text Box 26">
          <a:extLst>
            <a:ext uri="{FF2B5EF4-FFF2-40B4-BE49-F238E27FC236}">
              <a16:creationId xmlns:a16="http://schemas.microsoft.com/office/drawing/2014/main" id="{7D5B36D2-FB80-4895-ABD4-3B7C2EBF1771}"/>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39" name="Text Box 27">
          <a:extLst>
            <a:ext uri="{FF2B5EF4-FFF2-40B4-BE49-F238E27FC236}">
              <a16:creationId xmlns:a16="http://schemas.microsoft.com/office/drawing/2014/main" id="{379EE656-2FD9-485D-89D5-829BB8BC58E7}"/>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40" name="Text Box 28">
          <a:extLst>
            <a:ext uri="{FF2B5EF4-FFF2-40B4-BE49-F238E27FC236}">
              <a16:creationId xmlns:a16="http://schemas.microsoft.com/office/drawing/2014/main" id="{6B2DC185-16E1-4DF8-BE35-E7DE038A80A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41" name="Text Box 29">
          <a:extLst>
            <a:ext uri="{FF2B5EF4-FFF2-40B4-BE49-F238E27FC236}">
              <a16:creationId xmlns:a16="http://schemas.microsoft.com/office/drawing/2014/main" id="{66A28491-0D53-460D-90D6-E78F2A280AE5}"/>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42" name="Text Box 14">
          <a:extLst>
            <a:ext uri="{FF2B5EF4-FFF2-40B4-BE49-F238E27FC236}">
              <a16:creationId xmlns:a16="http://schemas.microsoft.com/office/drawing/2014/main" id="{ECA5B696-7659-41A6-8128-1F88EE4DC90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43" name="Text Box 15">
          <a:extLst>
            <a:ext uri="{FF2B5EF4-FFF2-40B4-BE49-F238E27FC236}">
              <a16:creationId xmlns:a16="http://schemas.microsoft.com/office/drawing/2014/main" id="{A817C0D8-0C3C-423C-9718-E6E0F6E4289A}"/>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44" name="Text Box 16">
          <a:extLst>
            <a:ext uri="{FF2B5EF4-FFF2-40B4-BE49-F238E27FC236}">
              <a16:creationId xmlns:a16="http://schemas.microsoft.com/office/drawing/2014/main" id="{7593DA3D-582C-4EEC-B82E-F7126771180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45" name="Text Box 17">
          <a:extLst>
            <a:ext uri="{FF2B5EF4-FFF2-40B4-BE49-F238E27FC236}">
              <a16:creationId xmlns:a16="http://schemas.microsoft.com/office/drawing/2014/main" id="{6017A934-F35A-4A15-B714-53B857CC8B6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46" name="Text Box 18">
          <a:extLst>
            <a:ext uri="{FF2B5EF4-FFF2-40B4-BE49-F238E27FC236}">
              <a16:creationId xmlns:a16="http://schemas.microsoft.com/office/drawing/2014/main" id="{4563C28F-9303-4EDE-84BB-0585CA3C8EE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47" name="Text Box 19">
          <a:extLst>
            <a:ext uri="{FF2B5EF4-FFF2-40B4-BE49-F238E27FC236}">
              <a16:creationId xmlns:a16="http://schemas.microsoft.com/office/drawing/2014/main" id="{5365ADBE-2CE2-4559-AE8B-CD71B51929E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48" name="Text Box 20">
          <a:extLst>
            <a:ext uri="{FF2B5EF4-FFF2-40B4-BE49-F238E27FC236}">
              <a16:creationId xmlns:a16="http://schemas.microsoft.com/office/drawing/2014/main" id="{CC44844F-3F35-40EA-BA6D-778F382A1400}"/>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49" name="Text Box 21">
          <a:extLst>
            <a:ext uri="{FF2B5EF4-FFF2-40B4-BE49-F238E27FC236}">
              <a16:creationId xmlns:a16="http://schemas.microsoft.com/office/drawing/2014/main" id="{BE20CFCB-ABD4-41A3-857C-DDC57FEE36B8}"/>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50" name="Text Box 14">
          <a:extLst>
            <a:ext uri="{FF2B5EF4-FFF2-40B4-BE49-F238E27FC236}">
              <a16:creationId xmlns:a16="http://schemas.microsoft.com/office/drawing/2014/main" id="{6EC83F03-8533-4431-8504-C3E47B27C43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51" name="Text Box 15">
          <a:extLst>
            <a:ext uri="{FF2B5EF4-FFF2-40B4-BE49-F238E27FC236}">
              <a16:creationId xmlns:a16="http://schemas.microsoft.com/office/drawing/2014/main" id="{F779869F-4E0A-4076-BA78-1EC36547724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52" name="Text Box 16">
          <a:extLst>
            <a:ext uri="{FF2B5EF4-FFF2-40B4-BE49-F238E27FC236}">
              <a16:creationId xmlns:a16="http://schemas.microsoft.com/office/drawing/2014/main" id="{71AE9D81-1310-4029-A5F9-542385BD62C1}"/>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53" name="Text Box 17">
          <a:extLst>
            <a:ext uri="{FF2B5EF4-FFF2-40B4-BE49-F238E27FC236}">
              <a16:creationId xmlns:a16="http://schemas.microsoft.com/office/drawing/2014/main" id="{B33690C7-9EB5-40F3-AD6A-7DA519E60221}"/>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54" name="Text Box 18">
          <a:extLst>
            <a:ext uri="{FF2B5EF4-FFF2-40B4-BE49-F238E27FC236}">
              <a16:creationId xmlns:a16="http://schemas.microsoft.com/office/drawing/2014/main" id="{6A8E84A1-04FF-4B85-84FF-9C79590B9D4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55" name="Text Box 19">
          <a:extLst>
            <a:ext uri="{FF2B5EF4-FFF2-40B4-BE49-F238E27FC236}">
              <a16:creationId xmlns:a16="http://schemas.microsoft.com/office/drawing/2014/main" id="{9E7CCFBF-9FA1-47D9-BBF7-387D2220913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56" name="Text Box 20">
          <a:extLst>
            <a:ext uri="{FF2B5EF4-FFF2-40B4-BE49-F238E27FC236}">
              <a16:creationId xmlns:a16="http://schemas.microsoft.com/office/drawing/2014/main" id="{517850D1-1413-4E3B-A8FF-98A3281CBD8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57" name="Text Box 21">
          <a:extLst>
            <a:ext uri="{FF2B5EF4-FFF2-40B4-BE49-F238E27FC236}">
              <a16:creationId xmlns:a16="http://schemas.microsoft.com/office/drawing/2014/main" id="{127C3412-199A-4983-826D-F85C3A5F27D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58" name="Text Box 22">
          <a:extLst>
            <a:ext uri="{FF2B5EF4-FFF2-40B4-BE49-F238E27FC236}">
              <a16:creationId xmlns:a16="http://schemas.microsoft.com/office/drawing/2014/main" id="{3774BFBC-0D16-4741-8DB2-C99B86392FF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59" name="Text Box 23">
          <a:extLst>
            <a:ext uri="{FF2B5EF4-FFF2-40B4-BE49-F238E27FC236}">
              <a16:creationId xmlns:a16="http://schemas.microsoft.com/office/drawing/2014/main" id="{BAC0A433-3416-4509-850A-F2A086D44F0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60" name="Text Box 24">
          <a:extLst>
            <a:ext uri="{FF2B5EF4-FFF2-40B4-BE49-F238E27FC236}">
              <a16:creationId xmlns:a16="http://schemas.microsoft.com/office/drawing/2014/main" id="{50920AA0-BCD5-455C-9EDC-364E28CC6AD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61" name="Text Box 25">
          <a:extLst>
            <a:ext uri="{FF2B5EF4-FFF2-40B4-BE49-F238E27FC236}">
              <a16:creationId xmlns:a16="http://schemas.microsoft.com/office/drawing/2014/main" id="{3C32E2EC-BCE3-40E7-85A0-C0EBAADCDC3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62" name="Text Box 26">
          <a:extLst>
            <a:ext uri="{FF2B5EF4-FFF2-40B4-BE49-F238E27FC236}">
              <a16:creationId xmlns:a16="http://schemas.microsoft.com/office/drawing/2014/main" id="{128F3902-4BC2-429B-AD95-5F764ED49A9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63" name="Text Box 27">
          <a:extLst>
            <a:ext uri="{FF2B5EF4-FFF2-40B4-BE49-F238E27FC236}">
              <a16:creationId xmlns:a16="http://schemas.microsoft.com/office/drawing/2014/main" id="{A943301E-1250-4319-A9E1-DC3E08EA273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64" name="Text Box 28">
          <a:extLst>
            <a:ext uri="{FF2B5EF4-FFF2-40B4-BE49-F238E27FC236}">
              <a16:creationId xmlns:a16="http://schemas.microsoft.com/office/drawing/2014/main" id="{84E0C3FF-712A-49E7-8C9C-5531E25B74F5}"/>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65" name="Text Box 29">
          <a:extLst>
            <a:ext uri="{FF2B5EF4-FFF2-40B4-BE49-F238E27FC236}">
              <a16:creationId xmlns:a16="http://schemas.microsoft.com/office/drawing/2014/main" id="{383E7D1D-4A3B-4E87-8167-3B4BEF27D96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66" name="Text Box 14">
          <a:extLst>
            <a:ext uri="{FF2B5EF4-FFF2-40B4-BE49-F238E27FC236}">
              <a16:creationId xmlns:a16="http://schemas.microsoft.com/office/drawing/2014/main" id="{FBE622BE-2429-4D6A-8C42-E76F276BF8A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67" name="Text Box 15">
          <a:extLst>
            <a:ext uri="{FF2B5EF4-FFF2-40B4-BE49-F238E27FC236}">
              <a16:creationId xmlns:a16="http://schemas.microsoft.com/office/drawing/2014/main" id="{E6236AF8-EF32-41A7-BE64-9812D0A7C4CD}"/>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68" name="Text Box 16">
          <a:extLst>
            <a:ext uri="{FF2B5EF4-FFF2-40B4-BE49-F238E27FC236}">
              <a16:creationId xmlns:a16="http://schemas.microsoft.com/office/drawing/2014/main" id="{AFBC1AD6-01F1-4530-9B67-132E6D57492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69" name="Text Box 17">
          <a:extLst>
            <a:ext uri="{FF2B5EF4-FFF2-40B4-BE49-F238E27FC236}">
              <a16:creationId xmlns:a16="http://schemas.microsoft.com/office/drawing/2014/main" id="{B1737600-059F-4537-824B-A3BA13F1C270}"/>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70" name="Text Box 18">
          <a:extLst>
            <a:ext uri="{FF2B5EF4-FFF2-40B4-BE49-F238E27FC236}">
              <a16:creationId xmlns:a16="http://schemas.microsoft.com/office/drawing/2014/main" id="{FC06E3E9-15D3-45EB-838C-A03D2F3FBF3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71" name="Text Box 19">
          <a:extLst>
            <a:ext uri="{FF2B5EF4-FFF2-40B4-BE49-F238E27FC236}">
              <a16:creationId xmlns:a16="http://schemas.microsoft.com/office/drawing/2014/main" id="{C468D6DC-1857-4E39-B337-70BAFA95F96D}"/>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72" name="Text Box 20">
          <a:extLst>
            <a:ext uri="{FF2B5EF4-FFF2-40B4-BE49-F238E27FC236}">
              <a16:creationId xmlns:a16="http://schemas.microsoft.com/office/drawing/2014/main" id="{C4395049-9EEB-4CD6-9A31-6ED6137150D8}"/>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73" name="Text Box 21">
          <a:extLst>
            <a:ext uri="{FF2B5EF4-FFF2-40B4-BE49-F238E27FC236}">
              <a16:creationId xmlns:a16="http://schemas.microsoft.com/office/drawing/2014/main" id="{C633DB47-0268-4CBC-B320-9D4E0412BA0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74" name="Text Box 14">
          <a:extLst>
            <a:ext uri="{FF2B5EF4-FFF2-40B4-BE49-F238E27FC236}">
              <a16:creationId xmlns:a16="http://schemas.microsoft.com/office/drawing/2014/main" id="{C6DC977A-9332-498B-A64D-33ED2DC2A511}"/>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75" name="Text Box 15">
          <a:extLst>
            <a:ext uri="{FF2B5EF4-FFF2-40B4-BE49-F238E27FC236}">
              <a16:creationId xmlns:a16="http://schemas.microsoft.com/office/drawing/2014/main" id="{C63F7E3E-CCF1-4EDE-B6C1-677072F746CA}"/>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76" name="Text Box 16">
          <a:extLst>
            <a:ext uri="{FF2B5EF4-FFF2-40B4-BE49-F238E27FC236}">
              <a16:creationId xmlns:a16="http://schemas.microsoft.com/office/drawing/2014/main" id="{4E88277B-B56A-4BEB-99F3-86E0C16A109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77" name="Text Box 17">
          <a:extLst>
            <a:ext uri="{FF2B5EF4-FFF2-40B4-BE49-F238E27FC236}">
              <a16:creationId xmlns:a16="http://schemas.microsoft.com/office/drawing/2014/main" id="{7AEF33A5-C192-478F-A78A-42E4936F482D}"/>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78" name="Text Box 18">
          <a:extLst>
            <a:ext uri="{FF2B5EF4-FFF2-40B4-BE49-F238E27FC236}">
              <a16:creationId xmlns:a16="http://schemas.microsoft.com/office/drawing/2014/main" id="{72382BAB-3DA3-4A39-9617-A94DDE5436D0}"/>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79" name="Text Box 19">
          <a:extLst>
            <a:ext uri="{FF2B5EF4-FFF2-40B4-BE49-F238E27FC236}">
              <a16:creationId xmlns:a16="http://schemas.microsoft.com/office/drawing/2014/main" id="{F31EFF35-9FA2-4E73-9F12-F4B61827102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80" name="Text Box 20">
          <a:extLst>
            <a:ext uri="{FF2B5EF4-FFF2-40B4-BE49-F238E27FC236}">
              <a16:creationId xmlns:a16="http://schemas.microsoft.com/office/drawing/2014/main" id="{5DCBEBAD-DF23-403B-AA8F-F2E49917185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81" name="Text Box 21">
          <a:extLst>
            <a:ext uri="{FF2B5EF4-FFF2-40B4-BE49-F238E27FC236}">
              <a16:creationId xmlns:a16="http://schemas.microsoft.com/office/drawing/2014/main" id="{CF9BF19C-D177-402F-99C6-68AB4366ED0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82" name="Text Box 22">
          <a:extLst>
            <a:ext uri="{FF2B5EF4-FFF2-40B4-BE49-F238E27FC236}">
              <a16:creationId xmlns:a16="http://schemas.microsoft.com/office/drawing/2014/main" id="{17E4F779-7909-4D83-ACBE-113DE19A6A7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83" name="Text Box 23">
          <a:extLst>
            <a:ext uri="{FF2B5EF4-FFF2-40B4-BE49-F238E27FC236}">
              <a16:creationId xmlns:a16="http://schemas.microsoft.com/office/drawing/2014/main" id="{12567423-FBF8-4333-A6EE-25A9B8037CD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84" name="Text Box 24">
          <a:extLst>
            <a:ext uri="{FF2B5EF4-FFF2-40B4-BE49-F238E27FC236}">
              <a16:creationId xmlns:a16="http://schemas.microsoft.com/office/drawing/2014/main" id="{F279F66F-1894-49B2-AB61-C807B812264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85" name="Text Box 25">
          <a:extLst>
            <a:ext uri="{FF2B5EF4-FFF2-40B4-BE49-F238E27FC236}">
              <a16:creationId xmlns:a16="http://schemas.microsoft.com/office/drawing/2014/main" id="{79D23420-DD01-4447-AACE-E03622BA656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86" name="Text Box 26">
          <a:extLst>
            <a:ext uri="{FF2B5EF4-FFF2-40B4-BE49-F238E27FC236}">
              <a16:creationId xmlns:a16="http://schemas.microsoft.com/office/drawing/2014/main" id="{C752FA65-2B7A-4602-B515-428A0176086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87" name="Text Box 27">
          <a:extLst>
            <a:ext uri="{FF2B5EF4-FFF2-40B4-BE49-F238E27FC236}">
              <a16:creationId xmlns:a16="http://schemas.microsoft.com/office/drawing/2014/main" id="{C97EA1A8-9F15-4D38-B741-FA41F4C985D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88" name="Text Box 28">
          <a:extLst>
            <a:ext uri="{FF2B5EF4-FFF2-40B4-BE49-F238E27FC236}">
              <a16:creationId xmlns:a16="http://schemas.microsoft.com/office/drawing/2014/main" id="{4AF6C251-18C3-4DA5-8B8E-43FEC38D45F4}"/>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89" name="Text Box 29">
          <a:extLst>
            <a:ext uri="{FF2B5EF4-FFF2-40B4-BE49-F238E27FC236}">
              <a16:creationId xmlns:a16="http://schemas.microsoft.com/office/drawing/2014/main" id="{A155238A-F809-4E31-8270-3B85B476EA88}"/>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90" name="Text Box 14">
          <a:extLst>
            <a:ext uri="{FF2B5EF4-FFF2-40B4-BE49-F238E27FC236}">
              <a16:creationId xmlns:a16="http://schemas.microsoft.com/office/drawing/2014/main" id="{438ADFE0-7386-4A2F-86BD-806BCF1A4D41}"/>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91" name="Text Box 15">
          <a:extLst>
            <a:ext uri="{FF2B5EF4-FFF2-40B4-BE49-F238E27FC236}">
              <a16:creationId xmlns:a16="http://schemas.microsoft.com/office/drawing/2014/main" id="{0D95D04F-CCDD-4179-B5F4-03C0DD68F34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92" name="Text Box 16">
          <a:extLst>
            <a:ext uri="{FF2B5EF4-FFF2-40B4-BE49-F238E27FC236}">
              <a16:creationId xmlns:a16="http://schemas.microsoft.com/office/drawing/2014/main" id="{F262E48B-3051-4EB5-BABF-1FBC747A708D}"/>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93" name="Text Box 17">
          <a:extLst>
            <a:ext uri="{FF2B5EF4-FFF2-40B4-BE49-F238E27FC236}">
              <a16:creationId xmlns:a16="http://schemas.microsoft.com/office/drawing/2014/main" id="{D7D95907-90BC-4EB9-ABC4-9CFE3B0148E1}"/>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94" name="Text Box 18">
          <a:extLst>
            <a:ext uri="{FF2B5EF4-FFF2-40B4-BE49-F238E27FC236}">
              <a16:creationId xmlns:a16="http://schemas.microsoft.com/office/drawing/2014/main" id="{00712693-209E-40E5-B42C-1542B96EBCE5}"/>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95" name="Text Box 19">
          <a:extLst>
            <a:ext uri="{FF2B5EF4-FFF2-40B4-BE49-F238E27FC236}">
              <a16:creationId xmlns:a16="http://schemas.microsoft.com/office/drawing/2014/main" id="{DA89DB8F-E25D-40E6-8560-E73F51394C5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96" name="Text Box 20">
          <a:extLst>
            <a:ext uri="{FF2B5EF4-FFF2-40B4-BE49-F238E27FC236}">
              <a16:creationId xmlns:a16="http://schemas.microsoft.com/office/drawing/2014/main" id="{AB57BD87-8921-4060-919F-3C4A3533EDD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97" name="Text Box 21">
          <a:extLst>
            <a:ext uri="{FF2B5EF4-FFF2-40B4-BE49-F238E27FC236}">
              <a16:creationId xmlns:a16="http://schemas.microsoft.com/office/drawing/2014/main" id="{A38F2564-90E9-417E-9976-75993220DE6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98" name="Text Box 14">
          <a:extLst>
            <a:ext uri="{FF2B5EF4-FFF2-40B4-BE49-F238E27FC236}">
              <a16:creationId xmlns:a16="http://schemas.microsoft.com/office/drawing/2014/main" id="{E260540A-1914-41F2-82CF-10F1157350D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799" name="Text Box 15">
          <a:extLst>
            <a:ext uri="{FF2B5EF4-FFF2-40B4-BE49-F238E27FC236}">
              <a16:creationId xmlns:a16="http://schemas.microsoft.com/office/drawing/2014/main" id="{E0D9FA35-FDE0-481C-8187-6DE7E5ED7814}"/>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00" name="Text Box 16">
          <a:extLst>
            <a:ext uri="{FF2B5EF4-FFF2-40B4-BE49-F238E27FC236}">
              <a16:creationId xmlns:a16="http://schemas.microsoft.com/office/drawing/2014/main" id="{94F35E87-7308-4899-9575-1758FBBC6791}"/>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01" name="Text Box 17">
          <a:extLst>
            <a:ext uri="{FF2B5EF4-FFF2-40B4-BE49-F238E27FC236}">
              <a16:creationId xmlns:a16="http://schemas.microsoft.com/office/drawing/2014/main" id="{7898AA82-F31C-4F79-9AA6-11928F8B521A}"/>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02" name="Text Box 18">
          <a:extLst>
            <a:ext uri="{FF2B5EF4-FFF2-40B4-BE49-F238E27FC236}">
              <a16:creationId xmlns:a16="http://schemas.microsoft.com/office/drawing/2014/main" id="{C70A82FB-9999-4CC0-BC26-09DDAB0BFB0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03" name="Text Box 19">
          <a:extLst>
            <a:ext uri="{FF2B5EF4-FFF2-40B4-BE49-F238E27FC236}">
              <a16:creationId xmlns:a16="http://schemas.microsoft.com/office/drawing/2014/main" id="{9FED67F0-0665-4AE7-B47D-5CA765707800}"/>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04" name="Text Box 20">
          <a:extLst>
            <a:ext uri="{FF2B5EF4-FFF2-40B4-BE49-F238E27FC236}">
              <a16:creationId xmlns:a16="http://schemas.microsoft.com/office/drawing/2014/main" id="{61699996-C54D-4D03-BD5E-B741F919D935}"/>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05" name="Text Box 21">
          <a:extLst>
            <a:ext uri="{FF2B5EF4-FFF2-40B4-BE49-F238E27FC236}">
              <a16:creationId xmlns:a16="http://schemas.microsoft.com/office/drawing/2014/main" id="{EC6B27C9-F097-4AED-92A2-37A1B77FF470}"/>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06" name="Text Box 22">
          <a:extLst>
            <a:ext uri="{FF2B5EF4-FFF2-40B4-BE49-F238E27FC236}">
              <a16:creationId xmlns:a16="http://schemas.microsoft.com/office/drawing/2014/main" id="{D0446DD9-63D3-4B02-BDE0-8B399FBB3C3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07" name="Text Box 23">
          <a:extLst>
            <a:ext uri="{FF2B5EF4-FFF2-40B4-BE49-F238E27FC236}">
              <a16:creationId xmlns:a16="http://schemas.microsoft.com/office/drawing/2014/main" id="{10FE22A5-75C8-4324-86BA-D47955730867}"/>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08" name="Text Box 24">
          <a:extLst>
            <a:ext uri="{FF2B5EF4-FFF2-40B4-BE49-F238E27FC236}">
              <a16:creationId xmlns:a16="http://schemas.microsoft.com/office/drawing/2014/main" id="{16524717-4A38-44B7-80BD-B5BAF0456A45}"/>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09" name="Text Box 25">
          <a:extLst>
            <a:ext uri="{FF2B5EF4-FFF2-40B4-BE49-F238E27FC236}">
              <a16:creationId xmlns:a16="http://schemas.microsoft.com/office/drawing/2014/main" id="{90459A04-E3F6-46EE-B825-CB52105E310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10" name="Text Box 26">
          <a:extLst>
            <a:ext uri="{FF2B5EF4-FFF2-40B4-BE49-F238E27FC236}">
              <a16:creationId xmlns:a16="http://schemas.microsoft.com/office/drawing/2014/main" id="{DA4154A4-F525-4C8D-9041-86204561A684}"/>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11" name="Text Box 27">
          <a:extLst>
            <a:ext uri="{FF2B5EF4-FFF2-40B4-BE49-F238E27FC236}">
              <a16:creationId xmlns:a16="http://schemas.microsoft.com/office/drawing/2014/main" id="{E95CA1CB-6C7B-4777-8F7D-9D7D42C2D09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12" name="Text Box 28">
          <a:extLst>
            <a:ext uri="{FF2B5EF4-FFF2-40B4-BE49-F238E27FC236}">
              <a16:creationId xmlns:a16="http://schemas.microsoft.com/office/drawing/2014/main" id="{1136CD3A-0BA3-492D-9674-A455E07A5ED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13" name="Text Box 29">
          <a:extLst>
            <a:ext uri="{FF2B5EF4-FFF2-40B4-BE49-F238E27FC236}">
              <a16:creationId xmlns:a16="http://schemas.microsoft.com/office/drawing/2014/main" id="{EB7A1561-D860-41F5-AD36-ACD50160F74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14" name="Text Box 14">
          <a:extLst>
            <a:ext uri="{FF2B5EF4-FFF2-40B4-BE49-F238E27FC236}">
              <a16:creationId xmlns:a16="http://schemas.microsoft.com/office/drawing/2014/main" id="{9DB15A59-3E53-4CFC-9D2F-58268C30C7B5}"/>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15" name="Text Box 15">
          <a:extLst>
            <a:ext uri="{FF2B5EF4-FFF2-40B4-BE49-F238E27FC236}">
              <a16:creationId xmlns:a16="http://schemas.microsoft.com/office/drawing/2014/main" id="{3C28E24E-FBFD-4485-A027-577385C569C4}"/>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16" name="Text Box 16">
          <a:extLst>
            <a:ext uri="{FF2B5EF4-FFF2-40B4-BE49-F238E27FC236}">
              <a16:creationId xmlns:a16="http://schemas.microsoft.com/office/drawing/2014/main" id="{C43172A9-6494-4A4B-A6FD-17F913F02E0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17" name="Text Box 17">
          <a:extLst>
            <a:ext uri="{FF2B5EF4-FFF2-40B4-BE49-F238E27FC236}">
              <a16:creationId xmlns:a16="http://schemas.microsoft.com/office/drawing/2014/main" id="{48AE86D4-D2E9-482B-9A4B-F4AC916A904D}"/>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18" name="Text Box 18">
          <a:extLst>
            <a:ext uri="{FF2B5EF4-FFF2-40B4-BE49-F238E27FC236}">
              <a16:creationId xmlns:a16="http://schemas.microsoft.com/office/drawing/2014/main" id="{3E6226CE-1986-406E-BB74-B4D1E150EB9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19" name="Text Box 19">
          <a:extLst>
            <a:ext uri="{FF2B5EF4-FFF2-40B4-BE49-F238E27FC236}">
              <a16:creationId xmlns:a16="http://schemas.microsoft.com/office/drawing/2014/main" id="{27C08FD0-FB19-4A72-84FE-F892AA96BFF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20" name="Text Box 20">
          <a:extLst>
            <a:ext uri="{FF2B5EF4-FFF2-40B4-BE49-F238E27FC236}">
              <a16:creationId xmlns:a16="http://schemas.microsoft.com/office/drawing/2014/main" id="{E5889770-FAB7-453A-9BC5-C1EA828D4DB5}"/>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21" name="Text Box 21">
          <a:extLst>
            <a:ext uri="{FF2B5EF4-FFF2-40B4-BE49-F238E27FC236}">
              <a16:creationId xmlns:a16="http://schemas.microsoft.com/office/drawing/2014/main" id="{11648A35-8A49-4DA5-9421-BDC00796032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22" name="Text Box 14">
          <a:extLst>
            <a:ext uri="{FF2B5EF4-FFF2-40B4-BE49-F238E27FC236}">
              <a16:creationId xmlns:a16="http://schemas.microsoft.com/office/drawing/2014/main" id="{59D59307-0136-4975-A669-4E37FDDB5C9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23" name="Text Box 15">
          <a:extLst>
            <a:ext uri="{FF2B5EF4-FFF2-40B4-BE49-F238E27FC236}">
              <a16:creationId xmlns:a16="http://schemas.microsoft.com/office/drawing/2014/main" id="{7B38E374-477E-4D54-B319-262E2C06E95D}"/>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24" name="Text Box 16">
          <a:extLst>
            <a:ext uri="{FF2B5EF4-FFF2-40B4-BE49-F238E27FC236}">
              <a16:creationId xmlns:a16="http://schemas.microsoft.com/office/drawing/2014/main" id="{1AE3626E-3073-4CD2-B749-40608262067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25" name="Text Box 17">
          <a:extLst>
            <a:ext uri="{FF2B5EF4-FFF2-40B4-BE49-F238E27FC236}">
              <a16:creationId xmlns:a16="http://schemas.microsoft.com/office/drawing/2014/main" id="{618E3B41-0938-445C-A5B0-75076E4BD62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26" name="Text Box 18">
          <a:extLst>
            <a:ext uri="{FF2B5EF4-FFF2-40B4-BE49-F238E27FC236}">
              <a16:creationId xmlns:a16="http://schemas.microsoft.com/office/drawing/2014/main" id="{8AE17BBE-F899-404F-B5DC-BB9218EFF1AA}"/>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27" name="Text Box 19">
          <a:extLst>
            <a:ext uri="{FF2B5EF4-FFF2-40B4-BE49-F238E27FC236}">
              <a16:creationId xmlns:a16="http://schemas.microsoft.com/office/drawing/2014/main" id="{64F50066-8E3F-4C54-8038-54899DEC808D}"/>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28" name="Text Box 20">
          <a:extLst>
            <a:ext uri="{FF2B5EF4-FFF2-40B4-BE49-F238E27FC236}">
              <a16:creationId xmlns:a16="http://schemas.microsoft.com/office/drawing/2014/main" id="{AAEE5DAF-F0F2-454A-A9EC-D9814F01E87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29" name="Text Box 21">
          <a:extLst>
            <a:ext uri="{FF2B5EF4-FFF2-40B4-BE49-F238E27FC236}">
              <a16:creationId xmlns:a16="http://schemas.microsoft.com/office/drawing/2014/main" id="{D9D8B1DA-983E-4A02-87D5-029DF3EFA9B5}"/>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30" name="Text Box 22">
          <a:extLst>
            <a:ext uri="{FF2B5EF4-FFF2-40B4-BE49-F238E27FC236}">
              <a16:creationId xmlns:a16="http://schemas.microsoft.com/office/drawing/2014/main" id="{3E31B8B1-58D5-44D4-BB8A-98A8569BCF3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31" name="Text Box 23">
          <a:extLst>
            <a:ext uri="{FF2B5EF4-FFF2-40B4-BE49-F238E27FC236}">
              <a16:creationId xmlns:a16="http://schemas.microsoft.com/office/drawing/2014/main" id="{2B905342-9445-44DE-9921-B94EA91BEFAD}"/>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32" name="Text Box 24">
          <a:extLst>
            <a:ext uri="{FF2B5EF4-FFF2-40B4-BE49-F238E27FC236}">
              <a16:creationId xmlns:a16="http://schemas.microsoft.com/office/drawing/2014/main" id="{28838F86-0473-491A-B318-E2E5D2108BA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33" name="Text Box 25">
          <a:extLst>
            <a:ext uri="{FF2B5EF4-FFF2-40B4-BE49-F238E27FC236}">
              <a16:creationId xmlns:a16="http://schemas.microsoft.com/office/drawing/2014/main" id="{B486598F-828A-4938-8E06-5C7A1B096C68}"/>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34" name="Text Box 26">
          <a:extLst>
            <a:ext uri="{FF2B5EF4-FFF2-40B4-BE49-F238E27FC236}">
              <a16:creationId xmlns:a16="http://schemas.microsoft.com/office/drawing/2014/main" id="{377E0E3D-2547-4ED0-8D86-D30848291ED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35" name="Text Box 27">
          <a:extLst>
            <a:ext uri="{FF2B5EF4-FFF2-40B4-BE49-F238E27FC236}">
              <a16:creationId xmlns:a16="http://schemas.microsoft.com/office/drawing/2014/main" id="{3807DC5B-AAE3-4F81-9E07-5960E5EF4A05}"/>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36" name="Text Box 28">
          <a:extLst>
            <a:ext uri="{FF2B5EF4-FFF2-40B4-BE49-F238E27FC236}">
              <a16:creationId xmlns:a16="http://schemas.microsoft.com/office/drawing/2014/main" id="{5635496A-D297-4862-A44A-3887560E15F8}"/>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37" name="Text Box 29">
          <a:extLst>
            <a:ext uri="{FF2B5EF4-FFF2-40B4-BE49-F238E27FC236}">
              <a16:creationId xmlns:a16="http://schemas.microsoft.com/office/drawing/2014/main" id="{8FEB9DCF-964A-4765-ABB0-2E4A4C0DD400}"/>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38" name="Text Box 14">
          <a:extLst>
            <a:ext uri="{FF2B5EF4-FFF2-40B4-BE49-F238E27FC236}">
              <a16:creationId xmlns:a16="http://schemas.microsoft.com/office/drawing/2014/main" id="{CD0EEDA7-8F76-4081-83FE-74C8E0650921}"/>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39" name="Text Box 15">
          <a:extLst>
            <a:ext uri="{FF2B5EF4-FFF2-40B4-BE49-F238E27FC236}">
              <a16:creationId xmlns:a16="http://schemas.microsoft.com/office/drawing/2014/main" id="{F27A56E2-3AF8-4E23-85E7-FA029E6881E7}"/>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40" name="Text Box 16">
          <a:extLst>
            <a:ext uri="{FF2B5EF4-FFF2-40B4-BE49-F238E27FC236}">
              <a16:creationId xmlns:a16="http://schemas.microsoft.com/office/drawing/2014/main" id="{9520CA43-EB4F-492A-A8FC-A0D075B303FA}"/>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41" name="Text Box 17">
          <a:extLst>
            <a:ext uri="{FF2B5EF4-FFF2-40B4-BE49-F238E27FC236}">
              <a16:creationId xmlns:a16="http://schemas.microsoft.com/office/drawing/2014/main" id="{AEF2A762-54F6-4B05-ADFF-A7EFF686DF2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42" name="Text Box 18">
          <a:extLst>
            <a:ext uri="{FF2B5EF4-FFF2-40B4-BE49-F238E27FC236}">
              <a16:creationId xmlns:a16="http://schemas.microsoft.com/office/drawing/2014/main" id="{A5B956A7-3F50-4AA0-9B9B-B11B24870AB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43" name="Text Box 19">
          <a:extLst>
            <a:ext uri="{FF2B5EF4-FFF2-40B4-BE49-F238E27FC236}">
              <a16:creationId xmlns:a16="http://schemas.microsoft.com/office/drawing/2014/main" id="{D29B96EA-B964-4EBE-B389-7EDA1F03078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44" name="Text Box 20">
          <a:extLst>
            <a:ext uri="{FF2B5EF4-FFF2-40B4-BE49-F238E27FC236}">
              <a16:creationId xmlns:a16="http://schemas.microsoft.com/office/drawing/2014/main" id="{036CD5FC-4036-4336-B308-57AE8A389B2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45" name="Text Box 21">
          <a:extLst>
            <a:ext uri="{FF2B5EF4-FFF2-40B4-BE49-F238E27FC236}">
              <a16:creationId xmlns:a16="http://schemas.microsoft.com/office/drawing/2014/main" id="{E646E3E4-3359-4DAF-9C36-11224295EF6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46" name="Text Box 14">
          <a:extLst>
            <a:ext uri="{FF2B5EF4-FFF2-40B4-BE49-F238E27FC236}">
              <a16:creationId xmlns:a16="http://schemas.microsoft.com/office/drawing/2014/main" id="{233F1CAD-1467-45F8-8F16-6807B08F5168}"/>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47" name="Text Box 15">
          <a:extLst>
            <a:ext uri="{FF2B5EF4-FFF2-40B4-BE49-F238E27FC236}">
              <a16:creationId xmlns:a16="http://schemas.microsoft.com/office/drawing/2014/main" id="{B85B7A96-93C4-4EC8-A142-51BAF47F7C5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48" name="Text Box 16">
          <a:extLst>
            <a:ext uri="{FF2B5EF4-FFF2-40B4-BE49-F238E27FC236}">
              <a16:creationId xmlns:a16="http://schemas.microsoft.com/office/drawing/2014/main" id="{BAF5DFEB-477D-4160-8026-8F3107485E9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49" name="Text Box 17">
          <a:extLst>
            <a:ext uri="{FF2B5EF4-FFF2-40B4-BE49-F238E27FC236}">
              <a16:creationId xmlns:a16="http://schemas.microsoft.com/office/drawing/2014/main" id="{2C553F7F-5E89-4119-8304-968E046FFAB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50" name="Text Box 18">
          <a:extLst>
            <a:ext uri="{FF2B5EF4-FFF2-40B4-BE49-F238E27FC236}">
              <a16:creationId xmlns:a16="http://schemas.microsoft.com/office/drawing/2014/main" id="{0542946E-61AF-4518-9EF3-4EA716C8550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51" name="Text Box 19">
          <a:extLst>
            <a:ext uri="{FF2B5EF4-FFF2-40B4-BE49-F238E27FC236}">
              <a16:creationId xmlns:a16="http://schemas.microsoft.com/office/drawing/2014/main" id="{58EAF946-6607-4E0C-8380-29A455E70A70}"/>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52" name="Text Box 20">
          <a:extLst>
            <a:ext uri="{FF2B5EF4-FFF2-40B4-BE49-F238E27FC236}">
              <a16:creationId xmlns:a16="http://schemas.microsoft.com/office/drawing/2014/main" id="{F672735F-8B1B-4F32-B0C2-BCED1ADA2EC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53" name="Text Box 21">
          <a:extLst>
            <a:ext uri="{FF2B5EF4-FFF2-40B4-BE49-F238E27FC236}">
              <a16:creationId xmlns:a16="http://schemas.microsoft.com/office/drawing/2014/main" id="{E9BFD4BC-A744-40E7-B68D-2676912164A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717550</xdr:colOff>
      <xdr:row>50</xdr:row>
      <xdr:rowOff>0</xdr:rowOff>
    </xdr:from>
    <xdr:to>
      <xdr:col>2</xdr:col>
      <xdr:colOff>717550</xdr:colOff>
      <xdr:row>50</xdr:row>
      <xdr:rowOff>225425</xdr:rowOff>
    </xdr:to>
    <xdr:sp macro="" textlink="">
      <xdr:nvSpPr>
        <xdr:cNvPr id="3854" name="Text Box 22">
          <a:extLst>
            <a:ext uri="{FF2B5EF4-FFF2-40B4-BE49-F238E27FC236}">
              <a16:creationId xmlns:a16="http://schemas.microsoft.com/office/drawing/2014/main" id="{4406A87E-9D2F-4AFB-87C1-A1642D0AD320}"/>
            </a:ext>
          </a:extLst>
        </xdr:cNvPr>
        <xdr:cNvSpPr txBox="1">
          <a:spLocks noChangeArrowheads="1"/>
        </xdr:cNvSpPr>
      </xdr:nvSpPr>
      <xdr:spPr bwMode="auto">
        <a:xfrm>
          <a:off x="137477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55" name="Text Box 23">
          <a:extLst>
            <a:ext uri="{FF2B5EF4-FFF2-40B4-BE49-F238E27FC236}">
              <a16:creationId xmlns:a16="http://schemas.microsoft.com/office/drawing/2014/main" id="{05CDC371-1F09-47E2-B237-64FBB1AD1DD7}"/>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56" name="Text Box 24">
          <a:extLst>
            <a:ext uri="{FF2B5EF4-FFF2-40B4-BE49-F238E27FC236}">
              <a16:creationId xmlns:a16="http://schemas.microsoft.com/office/drawing/2014/main" id="{5D96C38B-FB08-45B5-82EA-A906ADC6AD25}"/>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57" name="Text Box 25">
          <a:extLst>
            <a:ext uri="{FF2B5EF4-FFF2-40B4-BE49-F238E27FC236}">
              <a16:creationId xmlns:a16="http://schemas.microsoft.com/office/drawing/2014/main" id="{4D6B674B-13A5-450B-95DF-FEB3834C9D9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58" name="Text Box 26">
          <a:extLst>
            <a:ext uri="{FF2B5EF4-FFF2-40B4-BE49-F238E27FC236}">
              <a16:creationId xmlns:a16="http://schemas.microsoft.com/office/drawing/2014/main" id="{4BB13BCD-12F2-449E-8283-C48D9670AAD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59" name="Text Box 27">
          <a:extLst>
            <a:ext uri="{FF2B5EF4-FFF2-40B4-BE49-F238E27FC236}">
              <a16:creationId xmlns:a16="http://schemas.microsoft.com/office/drawing/2014/main" id="{8A605D23-FBD6-4598-84A8-EB68CE964FA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60" name="Text Box 28">
          <a:extLst>
            <a:ext uri="{FF2B5EF4-FFF2-40B4-BE49-F238E27FC236}">
              <a16:creationId xmlns:a16="http://schemas.microsoft.com/office/drawing/2014/main" id="{71B6533F-4248-4F9D-9AAD-C7874FFDDAF7}"/>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61" name="Text Box 29">
          <a:extLst>
            <a:ext uri="{FF2B5EF4-FFF2-40B4-BE49-F238E27FC236}">
              <a16:creationId xmlns:a16="http://schemas.microsoft.com/office/drawing/2014/main" id="{8F30F5D3-937C-4D15-A473-0D61CE97B13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62" name="Text Box 14">
          <a:extLst>
            <a:ext uri="{FF2B5EF4-FFF2-40B4-BE49-F238E27FC236}">
              <a16:creationId xmlns:a16="http://schemas.microsoft.com/office/drawing/2014/main" id="{16DEDDE1-5114-40EB-A207-20483635E61D}"/>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63" name="Text Box 15">
          <a:extLst>
            <a:ext uri="{FF2B5EF4-FFF2-40B4-BE49-F238E27FC236}">
              <a16:creationId xmlns:a16="http://schemas.microsoft.com/office/drawing/2014/main" id="{2B02B0AA-4B5D-4944-879B-8B236497BA2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64" name="Text Box 16">
          <a:extLst>
            <a:ext uri="{FF2B5EF4-FFF2-40B4-BE49-F238E27FC236}">
              <a16:creationId xmlns:a16="http://schemas.microsoft.com/office/drawing/2014/main" id="{99B72158-FC7A-4A2D-AAF8-A9163EE5A25A}"/>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65" name="Text Box 17">
          <a:extLst>
            <a:ext uri="{FF2B5EF4-FFF2-40B4-BE49-F238E27FC236}">
              <a16:creationId xmlns:a16="http://schemas.microsoft.com/office/drawing/2014/main" id="{C173C0A2-AE5B-48E5-84C8-24533A163DC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66" name="Text Box 18">
          <a:extLst>
            <a:ext uri="{FF2B5EF4-FFF2-40B4-BE49-F238E27FC236}">
              <a16:creationId xmlns:a16="http://schemas.microsoft.com/office/drawing/2014/main" id="{9DD004D3-5F2E-4A1B-8D01-EF15D53847D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67" name="Text Box 19">
          <a:extLst>
            <a:ext uri="{FF2B5EF4-FFF2-40B4-BE49-F238E27FC236}">
              <a16:creationId xmlns:a16="http://schemas.microsoft.com/office/drawing/2014/main" id="{0D12DD4F-DF50-4DB5-A60E-ECDEECA15D7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68" name="Text Box 20">
          <a:extLst>
            <a:ext uri="{FF2B5EF4-FFF2-40B4-BE49-F238E27FC236}">
              <a16:creationId xmlns:a16="http://schemas.microsoft.com/office/drawing/2014/main" id="{30A1E8A5-D342-4676-A462-84758F8A152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69" name="Text Box 21">
          <a:extLst>
            <a:ext uri="{FF2B5EF4-FFF2-40B4-BE49-F238E27FC236}">
              <a16:creationId xmlns:a16="http://schemas.microsoft.com/office/drawing/2014/main" id="{7940C7D4-7CC6-46E3-A97A-654CBE001DC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70" name="Text Box 14">
          <a:extLst>
            <a:ext uri="{FF2B5EF4-FFF2-40B4-BE49-F238E27FC236}">
              <a16:creationId xmlns:a16="http://schemas.microsoft.com/office/drawing/2014/main" id="{27419882-8749-47C0-A00B-BD5DF1A5B810}"/>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71" name="Text Box 15">
          <a:extLst>
            <a:ext uri="{FF2B5EF4-FFF2-40B4-BE49-F238E27FC236}">
              <a16:creationId xmlns:a16="http://schemas.microsoft.com/office/drawing/2014/main" id="{C0C86116-543A-4FDA-B1E4-F10ED64152A5}"/>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72" name="Text Box 16">
          <a:extLst>
            <a:ext uri="{FF2B5EF4-FFF2-40B4-BE49-F238E27FC236}">
              <a16:creationId xmlns:a16="http://schemas.microsoft.com/office/drawing/2014/main" id="{BDB4A791-2A94-4346-89BE-6DBFD6D695B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73" name="Text Box 17">
          <a:extLst>
            <a:ext uri="{FF2B5EF4-FFF2-40B4-BE49-F238E27FC236}">
              <a16:creationId xmlns:a16="http://schemas.microsoft.com/office/drawing/2014/main" id="{E759A36B-3CFC-417C-8DB3-9745F395560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74" name="Text Box 18">
          <a:extLst>
            <a:ext uri="{FF2B5EF4-FFF2-40B4-BE49-F238E27FC236}">
              <a16:creationId xmlns:a16="http://schemas.microsoft.com/office/drawing/2014/main" id="{E605E7B3-240F-4EDA-B65F-C7C1191D354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75" name="Text Box 19">
          <a:extLst>
            <a:ext uri="{FF2B5EF4-FFF2-40B4-BE49-F238E27FC236}">
              <a16:creationId xmlns:a16="http://schemas.microsoft.com/office/drawing/2014/main" id="{4FA09C91-ACB6-40A5-90CD-7AE0861CE97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76" name="Text Box 20">
          <a:extLst>
            <a:ext uri="{FF2B5EF4-FFF2-40B4-BE49-F238E27FC236}">
              <a16:creationId xmlns:a16="http://schemas.microsoft.com/office/drawing/2014/main" id="{CD29EE1E-2304-4F49-AB54-67F11DDA8DF0}"/>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77" name="Text Box 21">
          <a:extLst>
            <a:ext uri="{FF2B5EF4-FFF2-40B4-BE49-F238E27FC236}">
              <a16:creationId xmlns:a16="http://schemas.microsoft.com/office/drawing/2014/main" id="{62A717F7-5326-4E2A-A097-7DE7A1D3C22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78" name="Text Box 22">
          <a:extLst>
            <a:ext uri="{FF2B5EF4-FFF2-40B4-BE49-F238E27FC236}">
              <a16:creationId xmlns:a16="http://schemas.microsoft.com/office/drawing/2014/main" id="{07A71B27-20AC-4A6E-8777-5FE2E1431F01}"/>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79" name="Text Box 23">
          <a:extLst>
            <a:ext uri="{FF2B5EF4-FFF2-40B4-BE49-F238E27FC236}">
              <a16:creationId xmlns:a16="http://schemas.microsoft.com/office/drawing/2014/main" id="{BA460B05-2B2D-4D5A-B631-31E9806241D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80" name="Text Box 24">
          <a:extLst>
            <a:ext uri="{FF2B5EF4-FFF2-40B4-BE49-F238E27FC236}">
              <a16:creationId xmlns:a16="http://schemas.microsoft.com/office/drawing/2014/main" id="{AF31A8B2-D5F1-4C96-84C5-71B3137648D4}"/>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81" name="Text Box 25">
          <a:extLst>
            <a:ext uri="{FF2B5EF4-FFF2-40B4-BE49-F238E27FC236}">
              <a16:creationId xmlns:a16="http://schemas.microsoft.com/office/drawing/2014/main" id="{3F353035-BC40-4508-9769-3226A245B02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82" name="Text Box 26">
          <a:extLst>
            <a:ext uri="{FF2B5EF4-FFF2-40B4-BE49-F238E27FC236}">
              <a16:creationId xmlns:a16="http://schemas.microsoft.com/office/drawing/2014/main" id="{AA18367A-53FF-484F-8F34-C60FC71FF8B8}"/>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83" name="Text Box 27">
          <a:extLst>
            <a:ext uri="{FF2B5EF4-FFF2-40B4-BE49-F238E27FC236}">
              <a16:creationId xmlns:a16="http://schemas.microsoft.com/office/drawing/2014/main" id="{4E1872EB-DE85-4B58-9742-E3285AE7E114}"/>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84" name="Text Box 28">
          <a:extLst>
            <a:ext uri="{FF2B5EF4-FFF2-40B4-BE49-F238E27FC236}">
              <a16:creationId xmlns:a16="http://schemas.microsoft.com/office/drawing/2014/main" id="{04DB1B94-78DF-4895-81F2-7D7C0496FEC7}"/>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85" name="Text Box 29">
          <a:extLst>
            <a:ext uri="{FF2B5EF4-FFF2-40B4-BE49-F238E27FC236}">
              <a16:creationId xmlns:a16="http://schemas.microsoft.com/office/drawing/2014/main" id="{33FBB36E-E1C0-4394-B8B2-76F7D756909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86" name="Text Box 14">
          <a:extLst>
            <a:ext uri="{FF2B5EF4-FFF2-40B4-BE49-F238E27FC236}">
              <a16:creationId xmlns:a16="http://schemas.microsoft.com/office/drawing/2014/main" id="{A72C5B0C-507D-442C-B482-362859710C68}"/>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87" name="Text Box 15">
          <a:extLst>
            <a:ext uri="{FF2B5EF4-FFF2-40B4-BE49-F238E27FC236}">
              <a16:creationId xmlns:a16="http://schemas.microsoft.com/office/drawing/2014/main" id="{1EECB89C-347B-48F4-9E8C-629F588A55C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88" name="Text Box 16">
          <a:extLst>
            <a:ext uri="{FF2B5EF4-FFF2-40B4-BE49-F238E27FC236}">
              <a16:creationId xmlns:a16="http://schemas.microsoft.com/office/drawing/2014/main" id="{05243A32-3BED-4615-9E13-74F716BEA438}"/>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89" name="Text Box 17">
          <a:extLst>
            <a:ext uri="{FF2B5EF4-FFF2-40B4-BE49-F238E27FC236}">
              <a16:creationId xmlns:a16="http://schemas.microsoft.com/office/drawing/2014/main" id="{C3FCA7FB-326E-4300-8E9B-2A4E0466233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90" name="Text Box 18">
          <a:extLst>
            <a:ext uri="{FF2B5EF4-FFF2-40B4-BE49-F238E27FC236}">
              <a16:creationId xmlns:a16="http://schemas.microsoft.com/office/drawing/2014/main" id="{F9BCDF41-8566-41F6-B9CC-957AEEA85D48}"/>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91" name="Text Box 19">
          <a:extLst>
            <a:ext uri="{FF2B5EF4-FFF2-40B4-BE49-F238E27FC236}">
              <a16:creationId xmlns:a16="http://schemas.microsoft.com/office/drawing/2014/main" id="{08FC7E4C-B039-4F22-B62F-E49AAF139D38}"/>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92" name="Text Box 20">
          <a:extLst>
            <a:ext uri="{FF2B5EF4-FFF2-40B4-BE49-F238E27FC236}">
              <a16:creationId xmlns:a16="http://schemas.microsoft.com/office/drawing/2014/main" id="{88D8D763-168F-47D2-8BDB-12026DF5F5BD}"/>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93" name="Text Box 21">
          <a:extLst>
            <a:ext uri="{FF2B5EF4-FFF2-40B4-BE49-F238E27FC236}">
              <a16:creationId xmlns:a16="http://schemas.microsoft.com/office/drawing/2014/main" id="{913D8510-D9A4-454F-B8B4-ED1DA74303F7}"/>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94" name="Text Box 14">
          <a:extLst>
            <a:ext uri="{FF2B5EF4-FFF2-40B4-BE49-F238E27FC236}">
              <a16:creationId xmlns:a16="http://schemas.microsoft.com/office/drawing/2014/main" id="{EEA172F4-8ACF-4E23-8A43-DFAB0FCC3F5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95" name="Text Box 15">
          <a:extLst>
            <a:ext uri="{FF2B5EF4-FFF2-40B4-BE49-F238E27FC236}">
              <a16:creationId xmlns:a16="http://schemas.microsoft.com/office/drawing/2014/main" id="{A59EECD3-4B65-48CC-9AE5-473BC22DD8F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96" name="Text Box 16">
          <a:extLst>
            <a:ext uri="{FF2B5EF4-FFF2-40B4-BE49-F238E27FC236}">
              <a16:creationId xmlns:a16="http://schemas.microsoft.com/office/drawing/2014/main" id="{7E6D6DE7-8877-4116-9EC3-66C4B458F7CD}"/>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97" name="Text Box 17">
          <a:extLst>
            <a:ext uri="{FF2B5EF4-FFF2-40B4-BE49-F238E27FC236}">
              <a16:creationId xmlns:a16="http://schemas.microsoft.com/office/drawing/2014/main" id="{D65C5B39-09C4-4E43-909D-2C0DD5D2CA90}"/>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98" name="Text Box 18">
          <a:extLst>
            <a:ext uri="{FF2B5EF4-FFF2-40B4-BE49-F238E27FC236}">
              <a16:creationId xmlns:a16="http://schemas.microsoft.com/office/drawing/2014/main" id="{BA001A2F-9BD2-47D7-9E3D-021E70F69EB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899" name="Text Box 19">
          <a:extLst>
            <a:ext uri="{FF2B5EF4-FFF2-40B4-BE49-F238E27FC236}">
              <a16:creationId xmlns:a16="http://schemas.microsoft.com/office/drawing/2014/main" id="{45F023E8-AA97-408F-99DD-F0A8A347055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00" name="Text Box 20">
          <a:extLst>
            <a:ext uri="{FF2B5EF4-FFF2-40B4-BE49-F238E27FC236}">
              <a16:creationId xmlns:a16="http://schemas.microsoft.com/office/drawing/2014/main" id="{A9919842-B9D3-4799-B158-FD6681BDFD0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01" name="Text Box 21">
          <a:extLst>
            <a:ext uri="{FF2B5EF4-FFF2-40B4-BE49-F238E27FC236}">
              <a16:creationId xmlns:a16="http://schemas.microsoft.com/office/drawing/2014/main" id="{24369F2D-8577-4F5B-8CB8-FBB97B5632C5}"/>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02" name="Text Box 22">
          <a:extLst>
            <a:ext uri="{FF2B5EF4-FFF2-40B4-BE49-F238E27FC236}">
              <a16:creationId xmlns:a16="http://schemas.microsoft.com/office/drawing/2014/main" id="{477A2146-7031-4E41-8832-74E9C38BC2F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03" name="Text Box 23">
          <a:extLst>
            <a:ext uri="{FF2B5EF4-FFF2-40B4-BE49-F238E27FC236}">
              <a16:creationId xmlns:a16="http://schemas.microsoft.com/office/drawing/2014/main" id="{5AD6AF36-2B7C-4916-BF05-2BD40F875DA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04" name="Text Box 24">
          <a:extLst>
            <a:ext uri="{FF2B5EF4-FFF2-40B4-BE49-F238E27FC236}">
              <a16:creationId xmlns:a16="http://schemas.microsoft.com/office/drawing/2014/main" id="{78639653-F92D-4BE2-AF5F-8AE8FDD3FFE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05" name="Text Box 25">
          <a:extLst>
            <a:ext uri="{FF2B5EF4-FFF2-40B4-BE49-F238E27FC236}">
              <a16:creationId xmlns:a16="http://schemas.microsoft.com/office/drawing/2014/main" id="{9AF0CD16-3D2A-41DC-A99C-FCD130DA05B0}"/>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06" name="Text Box 26">
          <a:extLst>
            <a:ext uri="{FF2B5EF4-FFF2-40B4-BE49-F238E27FC236}">
              <a16:creationId xmlns:a16="http://schemas.microsoft.com/office/drawing/2014/main" id="{A545B5CB-D68B-4D57-ACAA-E1E814960DFA}"/>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07" name="Text Box 27">
          <a:extLst>
            <a:ext uri="{FF2B5EF4-FFF2-40B4-BE49-F238E27FC236}">
              <a16:creationId xmlns:a16="http://schemas.microsoft.com/office/drawing/2014/main" id="{B7C022C4-A33F-4A83-94C1-D845259928E8}"/>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08" name="Text Box 28">
          <a:extLst>
            <a:ext uri="{FF2B5EF4-FFF2-40B4-BE49-F238E27FC236}">
              <a16:creationId xmlns:a16="http://schemas.microsoft.com/office/drawing/2014/main" id="{ACDE8706-B3B3-4C50-BCB0-B7F4C6968404}"/>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09" name="Text Box 29">
          <a:extLst>
            <a:ext uri="{FF2B5EF4-FFF2-40B4-BE49-F238E27FC236}">
              <a16:creationId xmlns:a16="http://schemas.microsoft.com/office/drawing/2014/main" id="{5B04B3C4-CAF4-4528-8664-1F6AFC65059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10" name="Text Box 14">
          <a:extLst>
            <a:ext uri="{FF2B5EF4-FFF2-40B4-BE49-F238E27FC236}">
              <a16:creationId xmlns:a16="http://schemas.microsoft.com/office/drawing/2014/main" id="{710A27CF-48B6-4DBD-BCB7-87091D82A2B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11" name="Text Box 15">
          <a:extLst>
            <a:ext uri="{FF2B5EF4-FFF2-40B4-BE49-F238E27FC236}">
              <a16:creationId xmlns:a16="http://schemas.microsoft.com/office/drawing/2014/main" id="{03A86DD9-1E01-4E07-9649-7CF03AA47CB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12" name="Text Box 16">
          <a:extLst>
            <a:ext uri="{FF2B5EF4-FFF2-40B4-BE49-F238E27FC236}">
              <a16:creationId xmlns:a16="http://schemas.microsoft.com/office/drawing/2014/main" id="{2ADDC465-A825-4DAA-B1B5-7E7A9E806524}"/>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13" name="Text Box 17">
          <a:extLst>
            <a:ext uri="{FF2B5EF4-FFF2-40B4-BE49-F238E27FC236}">
              <a16:creationId xmlns:a16="http://schemas.microsoft.com/office/drawing/2014/main" id="{00FE235D-8AD9-4DD7-86E0-6A5128B062C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14" name="Text Box 18">
          <a:extLst>
            <a:ext uri="{FF2B5EF4-FFF2-40B4-BE49-F238E27FC236}">
              <a16:creationId xmlns:a16="http://schemas.microsoft.com/office/drawing/2014/main" id="{179041CF-F7EF-43B0-A4AD-AD489FE0378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15" name="Text Box 19">
          <a:extLst>
            <a:ext uri="{FF2B5EF4-FFF2-40B4-BE49-F238E27FC236}">
              <a16:creationId xmlns:a16="http://schemas.microsoft.com/office/drawing/2014/main" id="{5D9DE862-F7BA-4966-A6B8-9A2B8E2ADC17}"/>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16" name="Text Box 20">
          <a:extLst>
            <a:ext uri="{FF2B5EF4-FFF2-40B4-BE49-F238E27FC236}">
              <a16:creationId xmlns:a16="http://schemas.microsoft.com/office/drawing/2014/main" id="{E7BDB444-EECB-4F15-91C5-94F615AA8C25}"/>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17" name="Text Box 21">
          <a:extLst>
            <a:ext uri="{FF2B5EF4-FFF2-40B4-BE49-F238E27FC236}">
              <a16:creationId xmlns:a16="http://schemas.microsoft.com/office/drawing/2014/main" id="{6B6A193D-D83E-4796-9B97-EF98C62EBC3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18" name="Text Box 14">
          <a:extLst>
            <a:ext uri="{FF2B5EF4-FFF2-40B4-BE49-F238E27FC236}">
              <a16:creationId xmlns:a16="http://schemas.microsoft.com/office/drawing/2014/main" id="{A844FA9D-EFEB-466D-8CFC-08BE661AFB22}"/>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19" name="Text Box 15">
          <a:extLst>
            <a:ext uri="{FF2B5EF4-FFF2-40B4-BE49-F238E27FC236}">
              <a16:creationId xmlns:a16="http://schemas.microsoft.com/office/drawing/2014/main" id="{27F424FA-5EFC-495D-BEE7-758EF74D5090}"/>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20" name="Text Box 16">
          <a:extLst>
            <a:ext uri="{FF2B5EF4-FFF2-40B4-BE49-F238E27FC236}">
              <a16:creationId xmlns:a16="http://schemas.microsoft.com/office/drawing/2014/main" id="{1698A6CD-190B-404B-8813-B09EC3DAB41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21" name="Text Box 17">
          <a:extLst>
            <a:ext uri="{FF2B5EF4-FFF2-40B4-BE49-F238E27FC236}">
              <a16:creationId xmlns:a16="http://schemas.microsoft.com/office/drawing/2014/main" id="{0F5ECA6F-7FDE-4F6C-896F-3379B30B50DA}"/>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22" name="Text Box 18">
          <a:extLst>
            <a:ext uri="{FF2B5EF4-FFF2-40B4-BE49-F238E27FC236}">
              <a16:creationId xmlns:a16="http://schemas.microsoft.com/office/drawing/2014/main" id="{8A2DFA36-2D9F-4AED-ACD0-282EA23E3624}"/>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23" name="Text Box 19">
          <a:extLst>
            <a:ext uri="{FF2B5EF4-FFF2-40B4-BE49-F238E27FC236}">
              <a16:creationId xmlns:a16="http://schemas.microsoft.com/office/drawing/2014/main" id="{157FFBF0-55FA-47C0-B8E3-DA8936AF495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24" name="Text Box 20">
          <a:extLst>
            <a:ext uri="{FF2B5EF4-FFF2-40B4-BE49-F238E27FC236}">
              <a16:creationId xmlns:a16="http://schemas.microsoft.com/office/drawing/2014/main" id="{2B681D67-2630-479B-9DE5-FD868D305EE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25" name="Text Box 21">
          <a:extLst>
            <a:ext uri="{FF2B5EF4-FFF2-40B4-BE49-F238E27FC236}">
              <a16:creationId xmlns:a16="http://schemas.microsoft.com/office/drawing/2014/main" id="{07BDF6CD-15B7-4CB8-8C6B-7E4AFAB88591}"/>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26" name="Text Box 22">
          <a:extLst>
            <a:ext uri="{FF2B5EF4-FFF2-40B4-BE49-F238E27FC236}">
              <a16:creationId xmlns:a16="http://schemas.microsoft.com/office/drawing/2014/main" id="{FF06E6FF-388A-4729-AB5E-39AFA532643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27" name="Text Box 23">
          <a:extLst>
            <a:ext uri="{FF2B5EF4-FFF2-40B4-BE49-F238E27FC236}">
              <a16:creationId xmlns:a16="http://schemas.microsoft.com/office/drawing/2014/main" id="{1CC5EC63-5297-4758-803E-07EC52AFDF8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28" name="Text Box 24">
          <a:extLst>
            <a:ext uri="{FF2B5EF4-FFF2-40B4-BE49-F238E27FC236}">
              <a16:creationId xmlns:a16="http://schemas.microsoft.com/office/drawing/2014/main" id="{FA54A9F6-081A-4E71-8D16-8962944D298F}"/>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29" name="Text Box 25">
          <a:extLst>
            <a:ext uri="{FF2B5EF4-FFF2-40B4-BE49-F238E27FC236}">
              <a16:creationId xmlns:a16="http://schemas.microsoft.com/office/drawing/2014/main" id="{B8A722B8-6BA8-425D-8335-771485E9205D}"/>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30" name="Text Box 26">
          <a:extLst>
            <a:ext uri="{FF2B5EF4-FFF2-40B4-BE49-F238E27FC236}">
              <a16:creationId xmlns:a16="http://schemas.microsoft.com/office/drawing/2014/main" id="{508E4B26-BCA9-427F-86DD-0C08903D1004}"/>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31" name="Text Box 27">
          <a:extLst>
            <a:ext uri="{FF2B5EF4-FFF2-40B4-BE49-F238E27FC236}">
              <a16:creationId xmlns:a16="http://schemas.microsoft.com/office/drawing/2014/main" id="{50EC1576-41F7-4DE4-8593-A79EE52995C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32" name="Text Box 28">
          <a:extLst>
            <a:ext uri="{FF2B5EF4-FFF2-40B4-BE49-F238E27FC236}">
              <a16:creationId xmlns:a16="http://schemas.microsoft.com/office/drawing/2014/main" id="{CB56969F-47E9-4E5D-9457-AF0D7EFE40C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33" name="Text Box 29">
          <a:extLst>
            <a:ext uri="{FF2B5EF4-FFF2-40B4-BE49-F238E27FC236}">
              <a16:creationId xmlns:a16="http://schemas.microsoft.com/office/drawing/2014/main" id="{EE866BCB-7764-4A24-8CE8-958DB9CFD0E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34" name="Text Box 14">
          <a:extLst>
            <a:ext uri="{FF2B5EF4-FFF2-40B4-BE49-F238E27FC236}">
              <a16:creationId xmlns:a16="http://schemas.microsoft.com/office/drawing/2014/main" id="{4867C5B4-A131-475E-979E-1C1AEC0C637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35" name="Text Box 15">
          <a:extLst>
            <a:ext uri="{FF2B5EF4-FFF2-40B4-BE49-F238E27FC236}">
              <a16:creationId xmlns:a16="http://schemas.microsoft.com/office/drawing/2014/main" id="{C3183FEB-DD45-4247-9BFB-47B61B50FF9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36" name="Text Box 16">
          <a:extLst>
            <a:ext uri="{FF2B5EF4-FFF2-40B4-BE49-F238E27FC236}">
              <a16:creationId xmlns:a16="http://schemas.microsoft.com/office/drawing/2014/main" id="{72F1C1BF-A52B-4A26-A8D6-035F003C07A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37" name="Text Box 17">
          <a:extLst>
            <a:ext uri="{FF2B5EF4-FFF2-40B4-BE49-F238E27FC236}">
              <a16:creationId xmlns:a16="http://schemas.microsoft.com/office/drawing/2014/main" id="{411EA082-E448-42DE-91B9-55AE9CA8748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38" name="Text Box 18">
          <a:extLst>
            <a:ext uri="{FF2B5EF4-FFF2-40B4-BE49-F238E27FC236}">
              <a16:creationId xmlns:a16="http://schemas.microsoft.com/office/drawing/2014/main" id="{A5561D88-7757-4891-B8B6-C1FC4170498C}"/>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39" name="Text Box 19">
          <a:extLst>
            <a:ext uri="{FF2B5EF4-FFF2-40B4-BE49-F238E27FC236}">
              <a16:creationId xmlns:a16="http://schemas.microsoft.com/office/drawing/2014/main" id="{1046158E-194B-4E47-A6E3-1C8B357AAEA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40" name="Text Box 20">
          <a:extLst>
            <a:ext uri="{FF2B5EF4-FFF2-40B4-BE49-F238E27FC236}">
              <a16:creationId xmlns:a16="http://schemas.microsoft.com/office/drawing/2014/main" id="{03AB672E-28A1-4808-8E47-A71B814F959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41" name="Text Box 21">
          <a:extLst>
            <a:ext uri="{FF2B5EF4-FFF2-40B4-BE49-F238E27FC236}">
              <a16:creationId xmlns:a16="http://schemas.microsoft.com/office/drawing/2014/main" id="{9DFC2F03-255F-4A99-92E6-4A96F26316CE}"/>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42" name="Text Box 14">
          <a:extLst>
            <a:ext uri="{FF2B5EF4-FFF2-40B4-BE49-F238E27FC236}">
              <a16:creationId xmlns:a16="http://schemas.microsoft.com/office/drawing/2014/main" id="{7B385E4C-B748-4E1F-ADA3-DBBF352BA0E7}"/>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43" name="Text Box 15">
          <a:extLst>
            <a:ext uri="{FF2B5EF4-FFF2-40B4-BE49-F238E27FC236}">
              <a16:creationId xmlns:a16="http://schemas.microsoft.com/office/drawing/2014/main" id="{62756B8C-A9BC-402B-A069-43458D79ED47}"/>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44" name="Text Box 16">
          <a:extLst>
            <a:ext uri="{FF2B5EF4-FFF2-40B4-BE49-F238E27FC236}">
              <a16:creationId xmlns:a16="http://schemas.microsoft.com/office/drawing/2014/main" id="{DA2D4140-89D7-4EA7-930B-9E01F6EFCEC6}"/>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45" name="Text Box 17">
          <a:extLst>
            <a:ext uri="{FF2B5EF4-FFF2-40B4-BE49-F238E27FC236}">
              <a16:creationId xmlns:a16="http://schemas.microsoft.com/office/drawing/2014/main" id="{15EB4BAA-EFB6-4E43-843F-6C26F49043B3}"/>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46" name="Text Box 18">
          <a:extLst>
            <a:ext uri="{FF2B5EF4-FFF2-40B4-BE49-F238E27FC236}">
              <a16:creationId xmlns:a16="http://schemas.microsoft.com/office/drawing/2014/main" id="{858EDD42-5E30-4397-AF19-243AF6EDB8F0}"/>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47" name="Text Box 19">
          <a:extLst>
            <a:ext uri="{FF2B5EF4-FFF2-40B4-BE49-F238E27FC236}">
              <a16:creationId xmlns:a16="http://schemas.microsoft.com/office/drawing/2014/main" id="{B5B1B3F8-9ADD-404B-84C0-F8878ED6E82B}"/>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48" name="Text Box 20">
          <a:extLst>
            <a:ext uri="{FF2B5EF4-FFF2-40B4-BE49-F238E27FC236}">
              <a16:creationId xmlns:a16="http://schemas.microsoft.com/office/drawing/2014/main" id="{02E2D5D1-0576-426E-9146-9663C2FB72E9}"/>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749300</xdr:colOff>
      <xdr:row>50</xdr:row>
      <xdr:rowOff>0</xdr:rowOff>
    </xdr:from>
    <xdr:to>
      <xdr:col>2</xdr:col>
      <xdr:colOff>749300</xdr:colOff>
      <xdr:row>50</xdr:row>
      <xdr:rowOff>225425</xdr:rowOff>
    </xdr:to>
    <xdr:sp macro="" textlink="">
      <xdr:nvSpPr>
        <xdr:cNvPr id="3949" name="Text Box 21">
          <a:extLst>
            <a:ext uri="{FF2B5EF4-FFF2-40B4-BE49-F238E27FC236}">
              <a16:creationId xmlns:a16="http://schemas.microsoft.com/office/drawing/2014/main" id="{BC8920E8-8D21-4EDA-A942-0924E49EA1BD}"/>
            </a:ext>
          </a:extLst>
        </xdr:cNvPr>
        <xdr:cNvSpPr txBox="1">
          <a:spLocks noChangeArrowheads="1"/>
        </xdr:cNvSpPr>
      </xdr:nvSpPr>
      <xdr:spPr bwMode="auto">
        <a:xfrm>
          <a:off x="1406525" y="12925425"/>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50" name="Text Box 22">
          <a:extLst>
            <a:ext uri="{FF2B5EF4-FFF2-40B4-BE49-F238E27FC236}">
              <a16:creationId xmlns:a16="http://schemas.microsoft.com/office/drawing/2014/main" id="{F73D3D8D-E231-4CD5-8414-CB870FC71B8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51" name="Text Box 23">
          <a:extLst>
            <a:ext uri="{FF2B5EF4-FFF2-40B4-BE49-F238E27FC236}">
              <a16:creationId xmlns:a16="http://schemas.microsoft.com/office/drawing/2014/main" id="{FECB2255-8D89-4134-89D9-4E00E9BC12A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52" name="Text Box 24">
          <a:extLst>
            <a:ext uri="{FF2B5EF4-FFF2-40B4-BE49-F238E27FC236}">
              <a16:creationId xmlns:a16="http://schemas.microsoft.com/office/drawing/2014/main" id="{BACAC6FD-22CE-4A9D-A812-EC3E91C7AE73}"/>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53" name="Text Box 25">
          <a:extLst>
            <a:ext uri="{FF2B5EF4-FFF2-40B4-BE49-F238E27FC236}">
              <a16:creationId xmlns:a16="http://schemas.microsoft.com/office/drawing/2014/main" id="{FB0A4471-E645-4167-9E24-00F910F5C7B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54" name="Text Box 26">
          <a:extLst>
            <a:ext uri="{FF2B5EF4-FFF2-40B4-BE49-F238E27FC236}">
              <a16:creationId xmlns:a16="http://schemas.microsoft.com/office/drawing/2014/main" id="{5A42C238-1279-41E1-8C86-C80A2F6DA86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55" name="Text Box 27">
          <a:extLst>
            <a:ext uri="{FF2B5EF4-FFF2-40B4-BE49-F238E27FC236}">
              <a16:creationId xmlns:a16="http://schemas.microsoft.com/office/drawing/2014/main" id="{38EAA23B-4013-4A9B-B1D9-4B7FEC440A7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56" name="Text Box 28">
          <a:extLst>
            <a:ext uri="{FF2B5EF4-FFF2-40B4-BE49-F238E27FC236}">
              <a16:creationId xmlns:a16="http://schemas.microsoft.com/office/drawing/2014/main" id="{77BC9D65-A76D-4621-BB18-8C0183A64B1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57" name="Text Box 29">
          <a:extLst>
            <a:ext uri="{FF2B5EF4-FFF2-40B4-BE49-F238E27FC236}">
              <a16:creationId xmlns:a16="http://schemas.microsoft.com/office/drawing/2014/main" id="{AEDB3FEA-1DEA-47E9-B81C-D25A9DDD290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58" name="Text Box 14">
          <a:extLst>
            <a:ext uri="{FF2B5EF4-FFF2-40B4-BE49-F238E27FC236}">
              <a16:creationId xmlns:a16="http://schemas.microsoft.com/office/drawing/2014/main" id="{7B889372-00C7-404C-B6C6-F2F042A9D7E3}"/>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59" name="Text Box 15">
          <a:extLst>
            <a:ext uri="{FF2B5EF4-FFF2-40B4-BE49-F238E27FC236}">
              <a16:creationId xmlns:a16="http://schemas.microsoft.com/office/drawing/2014/main" id="{F8EE5293-E024-470C-8397-122D1B63D12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60" name="Text Box 16">
          <a:extLst>
            <a:ext uri="{FF2B5EF4-FFF2-40B4-BE49-F238E27FC236}">
              <a16:creationId xmlns:a16="http://schemas.microsoft.com/office/drawing/2014/main" id="{65D452BD-7CA2-4B6E-9C8A-F6B8F48627D7}"/>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61" name="Text Box 17">
          <a:extLst>
            <a:ext uri="{FF2B5EF4-FFF2-40B4-BE49-F238E27FC236}">
              <a16:creationId xmlns:a16="http://schemas.microsoft.com/office/drawing/2014/main" id="{1A3E1951-F013-43D6-AB18-8BE04536E96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62" name="Text Box 18">
          <a:extLst>
            <a:ext uri="{FF2B5EF4-FFF2-40B4-BE49-F238E27FC236}">
              <a16:creationId xmlns:a16="http://schemas.microsoft.com/office/drawing/2014/main" id="{573D8841-EABB-4CE4-A2B9-73F2085532A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63" name="Text Box 19">
          <a:extLst>
            <a:ext uri="{FF2B5EF4-FFF2-40B4-BE49-F238E27FC236}">
              <a16:creationId xmlns:a16="http://schemas.microsoft.com/office/drawing/2014/main" id="{764D556B-4D19-49C8-A3ED-D99CC0326B7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64" name="Text Box 20">
          <a:extLst>
            <a:ext uri="{FF2B5EF4-FFF2-40B4-BE49-F238E27FC236}">
              <a16:creationId xmlns:a16="http://schemas.microsoft.com/office/drawing/2014/main" id="{D09053A9-40A5-4AF7-A44F-13B90DA4BB1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65" name="Text Box 21">
          <a:extLst>
            <a:ext uri="{FF2B5EF4-FFF2-40B4-BE49-F238E27FC236}">
              <a16:creationId xmlns:a16="http://schemas.microsoft.com/office/drawing/2014/main" id="{BECE20D2-33B6-48EA-A495-C176C3291448}"/>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66" name="Text Box 14">
          <a:extLst>
            <a:ext uri="{FF2B5EF4-FFF2-40B4-BE49-F238E27FC236}">
              <a16:creationId xmlns:a16="http://schemas.microsoft.com/office/drawing/2014/main" id="{ADF2945C-855B-4E26-96C0-A92F2BF77AD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67" name="Text Box 15">
          <a:extLst>
            <a:ext uri="{FF2B5EF4-FFF2-40B4-BE49-F238E27FC236}">
              <a16:creationId xmlns:a16="http://schemas.microsoft.com/office/drawing/2014/main" id="{CA29EFFB-C740-4D9C-9EAF-CDD403709D4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68" name="Text Box 16">
          <a:extLst>
            <a:ext uri="{FF2B5EF4-FFF2-40B4-BE49-F238E27FC236}">
              <a16:creationId xmlns:a16="http://schemas.microsoft.com/office/drawing/2014/main" id="{FCAF4C33-58BD-43B0-B944-E6A6A287025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69" name="Text Box 17">
          <a:extLst>
            <a:ext uri="{FF2B5EF4-FFF2-40B4-BE49-F238E27FC236}">
              <a16:creationId xmlns:a16="http://schemas.microsoft.com/office/drawing/2014/main" id="{1B216C1A-7B9D-4D2C-8EE9-9C76387E209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70" name="Text Box 18">
          <a:extLst>
            <a:ext uri="{FF2B5EF4-FFF2-40B4-BE49-F238E27FC236}">
              <a16:creationId xmlns:a16="http://schemas.microsoft.com/office/drawing/2014/main" id="{854F2C97-0A82-4756-BE8B-6422A0724A6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71" name="Text Box 19">
          <a:extLst>
            <a:ext uri="{FF2B5EF4-FFF2-40B4-BE49-F238E27FC236}">
              <a16:creationId xmlns:a16="http://schemas.microsoft.com/office/drawing/2014/main" id="{0079AFAD-DE83-4297-B2CC-3ED33890167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72" name="Text Box 20">
          <a:extLst>
            <a:ext uri="{FF2B5EF4-FFF2-40B4-BE49-F238E27FC236}">
              <a16:creationId xmlns:a16="http://schemas.microsoft.com/office/drawing/2014/main" id="{47A7DFC9-EC2E-42DF-94D6-87262AD12AD2}"/>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73" name="Text Box 21">
          <a:extLst>
            <a:ext uri="{FF2B5EF4-FFF2-40B4-BE49-F238E27FC236}">
              <a16:creationId xmlns:a16="http://schemas.microsoft.com/office/drawing/2014/main" id="{3B1EA174-A7E5-4ABE-8878-B24461269518}"/>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74" name="Text Box 22">
          <a:extLst>
            <a:ext uri="{FF2B5EF4-FFF2-40B4-BE49-F238E27FC236}">
              <a16:creationId xmlns:a16="http://schemas.microsoft.com/office/drawing/2014/main" id="{3BECBFF8-690B-4132-ACD1-8F2E7E6957B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75" name="Text Box 23">
          <a:extLst>
            <a:ext uri="{FF2B5EF4-FFF2-40B4-BE49-F238E27FC236}">
              <a16:creationId xmlns:a16="http://schemas.microsoft.com/office/drawing/2014/main" id="{2C2CC17A-96E5-4071-A146-16C8B73FA582}"/>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76" name="Text Box 24">
          <a:extLst>
            <a:ext uri="{FF2B5EF4-FFF2-40B4-BE49-F238E27FC236}">
              <a16:creationId xmlns:a16="http://schemas.microsoft.com/office/drawing/2014/main" id="{3CDE0134-5D83-48C2-BCC1-2D3A20A37FF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77" name="Text Box 25">
          <a:extLst>
            <a:ext uri="{FF2B5EF4-FFF2-40B4-BE49-F238E27FC236}">
              <a16:creationId xmlns:a16="http://schemas.microsoft.com/office/drawing/2014/main" id="{ABDB0757-7E2D-4C3D-B9F8-48D83A287BE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78" name="Text Box 26">
          <a:extLst>
            <a:ext uri="{FF2B5EF4-FFF2-40B4-BE49-F238E27FC236}">
              <a16:creationId xmlns:a16="http://schemas.microsoft.com/office/drawing/2014/main" id="{7D4AA591-DD69-47C7-8ECD-00064C5427BF}"/>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79" name="Text Box 27">
          <a:extLst>
            <a:ext uri="{FF2B5EF4-FFF2-40B4-BE49-F238E27FC236}">
              <a16:creationId xmlns:a16="http://schemas.microsoft.com/office/drawing/2014/main" id="{39C149BE-FA09-4C43-A699-736D986F3D1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80" name="Text Box 28">
          <a:extLst>
            <a:ext uri="{FF2B5EF4-FFF2-40B4-BE49-F238E27FC236}">
              <a16:creationId xmlns:a16="http://schemas.microsoft.com/office/drawing/2014/main" id="{70121490-E19F-4E7F-B4C4-43C8EE57006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81" name="Text Box 29">
          <a:extLst>
            <a:ext uri="{FF2B5EF4-FFF2-40B4-BE49-F238E27FC236}">
              <a16:creationId xmlns:a16="http://schemas.microsoft.com/office/drawing/2014/main" id="{EC786A2E-A925-4467-BEF5-52DBEAC00F4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82" name="Text Box 14">
          <a:extLst>
            <a:ext uri="{FF2B5EF4-FFF2-40B4-BE49-F238E27FC236}">
              <a16:creationId xmlns:a16="http://schemas.microsoft.com/office/drawing/2014/main" id="{C9691CE0-55E5-4E49-8262-03C5F786A00D}"/>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83" name="Text Box 15">
          <a:extLst>
            <a:ext uri="{FF2B5EF4-FFF2-40B4-BE49-F238E27FC236}">
              <a16:creationId xmlns:a16="http://schemas.microsoft.com/office/drawing/2014/main" id="{91C34A45-5A81-4253-913C-67902E0FF4E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84" name="Text Box 16">
          <a:extLst>
            <a:ext uri="{FF2B5EF4-FFF2-40B4-BE49-F238E27FC236}">
              <a16:creationId xmlns:a16="http://schemas.microsoft.com/office/drawing/2014/main" id="{7DE9D395-317A-489A-A643-9C05710E2A2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85" name="Text Box 17">
          <a:extLst>
            <a:ext uri="{FF2B5EF4-FFF2-40B4-BE49-F238E27FC236}">
              <a16:creationId xmlns:a16="http://schemas.microsoft.com/office/drawing/2014/main" id="{6CF4D9EF-0B1C-43A2-B493-E22005020D3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86" name="Text Box 18">
          <a:extLst>
            <a:ext uri="{FF2B5EF4-FFF2-40B4-BE49-F238E27FC236}">
              <a16:creationId xmlns:a16="http://schemas.microsoft.com/office/drawing/2014/main" id="{BAF9D600-94C7-49C2-8C81-3A3C829EF2E8}"/>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87" name="Text Box 19">
          <a:extLst>
            <a:ext uri="{FF2B5EF4-FFF2-40B4-BE49-F238E27FC236}">
              <a16:creationId xmlns:a16="http://schemas.microsoft.com/office/drawing/2014/main" id="{48C73DCA-45A3-477F-A4C6-149F7AE82B9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88" name="Text Box 20">
          <a:extLst>
            <a:ext uri="{FF2B5EF4-FFF2-40B4-BE49-F238E27FC236}">
              <a16:creationId xmlns:a16="http://schemas.microsoft.com/office/drawing/2014/main" id="{36FF3504-1871-40EA-BC81-9403041B791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89" name="Text Box 21">
          <a:extLst>
            <a:ext uri="{FF2B5EF4-FFF2-40B4-BE49-F238E27FC236}">
              <a16:creationId xmlns:a16="http://schemas.microsoft.com/office/drawing/2014/main" id="{42721CF4-229B-4D1E-991E-F6252D0E45DE}"/>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90" name="Text Box 14">
          <a:extLst>
            <a:ext uri="{FF2B5EF4-FFF2-40B4-BE49-F238E27FC236}">
              <a16:creationId xmlns:a16="http://schemas.microsoft.com/office/drawing/2014/main" id="{6C50526F-22E3-495B-B5D5-4F3A474CACD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91" name="Text Box 15">
          <a:extLst>
            <a:ext uri="{FF2B5EF4-FFF2-40B4-BE49-F238E27FC236}">
              <a16:creationId xmlns:a16="http://schemas.microsoft.com/office/drawing/2014/main" id="{6685852E-CC5F-4EFE-9D37-7E42115BFEE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92" name="Text Box 16">
          <a:extLst>
            <a:ext uri="{FF2B5EF4-FFF2-40B4-BE49-F238E27FC236}">
              <a16:creationId xmlns:a16="http://schemas.microsoft.com/office/drawing/2014/main" id="{ACF3D736-23B9-4DF7-A03E-CA57FBE24D1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93" name="Text Box 17">
          <a:extLst>
            <a:ext uri="{FF2B5EF4-FFF2-40B4-BE49-F238E27FC236}">
              <a16:creationId xmlns:a16="http://schemas.microsoft.com/office/drawing/2014/main" id="{50152498-809F-4489-B8D6-1AEBD350E06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94" name="Text Box 18">
          <a:extLst>
            <a:ext uri="{FF2B5EF4-FFF2-40B4-BE49-F238E27FC236}">
              <a16:creationId xmlns:a16="http://schemas.microsoft.com/office/drawing/2014/main" id="{FEAC8778-0A42-428C-AB91-B5021A39C65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95" name="Text Box 19">
          <a:extLst>
            <a:ext uri="{FF2B5EF4-FFF2-40B4-BE49-F238E27FC236}">
              <a16:creationId xmlns:a16="http://schemas.microsoft.com/office/drawing/2014/main" id="{08E72355-A4F0-43D5-B604-B3806F6BC68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96" name="Text Box 20">
          <a:extLst>
            <a:ext uri="{FF2B5EF4-FFF2-40B4-BE49-F238E27FC236}">
              <a16:creationId xmlns:a16="http://schemas.microsoft.com/office/drawing/2014/main" id="{3ECFBD00-C6DF-4436-9568-D6B1A600D8A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97" name="Text Box 21">
          <a:extLst>
            <a:ext uri="{FF2B5EF4-FFF2-40B4-BE49-F238E27FC236}">
              <a16:creationId xmlns:a16="http://schemas.microsoft.com/office/drawing/2014/main" id="{FEDCABDB-D77C-4539-A483-6519F811093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98" name="Text Box 22">
          <a:extLst>
            <a:ext uri="{FF2B5EF4-FFF2-40B4-BE49-F238E27FC236}">
              <a16:creationId xmlns:a16="http://schemas.microsoft.com/office/drawing/2014/main" id="{80FE54E5-0F51-4525-AAA7-C5BC32A8787F}"/>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3999" name="Text Box 23">
          <a:extLst>
            <a:ext uri="{FF2B5EF4-FFF2-40B4-BE49-F238E27FC236}">
              <a16:creationId xmlns:a16="http://schemas.microsoft.com/office/drawing/2014/main" id="{5BDD1B86-6204-479A-84BD-A410179FC88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00" name="Text Box 24">
          <a:extLst>
            <a:ext uri="{FF2B5EF4-FFF2-40B4-BE49-F238E27FC236}">
              <a16:creationId xmlns:a16="http://schemas.microsoft.com/office/drawing/2014/main" id="{3BE24829-7B27-4AE7-A23C-5731C7233CA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01" name="Text Box 25">
          <a:extLst>
            <a:ext uri="{FF2B5EF4-FFF2-40B4-BE49-F238E27FC236}">
              <a16:creationId xmlns:a16="http://schemas.microsoft.com/office/drawing/2014/main" id="{9AB72CE6-753F-4474-B603-F97D4827F69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02" name="Text Box 26">
          <a:extLst>
            <a:ext uri="{FF2B5EF4-FFF2-40B4-BE49-F238E27FC236}">
              <a16:creationId xmlns:a16="http://schemas.microsoft.com/office/drawing/2014/main" id="{48DD57CC-6678-43B0-96DB-11D587DE37F7}"/>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03" name="Text Box 27">
          <a:extLst>
            <a:ext uri="{FF2B5EF4-FFF2-40B4-BE49-F238E27FC236}">
              <a16:creationId xmlns:a16="http://schemas.microsoft.com/office/drawing/2014/main" id="{FD97F850-EC10-46AF-9798-E65A01EF03C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04" name="Text Box 28">
          <a:extLst>
            <a:ext uri="{FF2B5EF4-FFF2-40B4-BE49-F238E27FC236}">
              <a16:creationId xmlns:a16="http://schemas.microsoft.com/office/drawing/2014/main" id="{D4A59498-0B70-4A1F-A675-D9A894999B8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05" name="Text Box 29">
          <a:extLst>
            <a:ext uri="{FF2B5EF4-FFF2-40B4-BE49-F238E27FC236}">
              <a16:creationId xmlns:a16="http://schemas.microsoft.com/office/drawing/2014/main" id="{C8207528-8688-432A-A371-CA540AF9D94D}"/>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06" name="Text Box 14">
          <a:extLst>
            <a:ext uri="{FF2B5EF4-FFF2-40B4-BE49-F238E27FC236}">
              <a16:creationId xmlns:a16="http://schemas.microsoft.com/office/drawing/2014/main" id="{293273CD-0C35-4315-87CF-E3190AA3061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07" name="Text Box 15">
          <a:extLst>
            <a:ext uri="{FF2B5EF4-FFF2-40B4-BE49-F238E27FC236}">
              <a16:creationId xmlns:a16="http://schemas.microsoft.com/office/drawing/2014/main" id="{99E4E78C-CB21-4600-86D5-D32D113D22E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08" name="Text Box 16">
          <a:extLst>
            <a:ext uri="{FF2B5EF4-FFF2-40B4-BE49-F238E27FC236}">
              <a16:creationId xmlns:a16="http://schemas.microsoft.com/office/drawing/2014/main" id="{3A2D0CC0-13C1-40BD-8CB3-F13F0B247A7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09" name="Text Box 17">
          <a:extLst>
            <a:ext uri="{FF2B5EF4-FFF2-40B4-BE49-F238E27FC236}">
              <a16:creationId xmlns:a16="http://schemas.microsoft.com/office/drawing/2014/main" id="{84683EDC-DD86-4081-8855-641846BE003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10" name="Text Box 18">
          <a:extLst>
            <a:ext uri="{FF2B5EF4-FFF2-40B4-BE49-F238E27FC236}">
              <a16:creationId xmlns:a16="http://schemas.microsoft.com/office/drawing/2014/main" id="{6E831EFF-8E19-4DCB-9486-C338D32AE4FE}"/>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11" name="Text Box 19">
          <a:extLst>
            <a:ext uri="{FF2B5EF4-FFF2-40B4-BE49-F238E27FC236}">
              <a16:creationId xmlns:a16="http://schemas.microsoft.com/office/drawing/2014/main" id="{34A4474B-D4D7-49D2-A254-330028204A32}"/>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12" name="Text Box 20">
          <a:extLst>
            <a:ext uri="{FF2B5EF4-FFF2-40B4-BE49-F238E27FC236}">
              <a16:creationId xmlns:a16="http://schemas.microsoft.com/office/drawing/2014/main" id="{6F3820B2-295D-4C0E-89AB-BF706560788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13" name="Text Box 21">
          <a:extLst>
            <a:ext uri="{FF2B5EF4-FFF2-40B4-BE49-F238E27FC236}">
              <a16:creationId xmlns:a16="http://schemas.microsoft.com/office/drawing/2014/main" id="{4F223D28-D38A-4A70-B433-8386896F25BE}"/>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14" name="Text Box 14">
          <a:extLst>
            <a:ext uri="{FF2B5EF4-FFF2-40B4-BE49-F238E27FC236}">
              <a16:creationId xmlns:a16="http://schemas.microsoft.com/office/drawing/2014/main" id="{A5C4FD26-D375-4CC2-B0FF-640FF63B426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15" name="Text Box 15">
          <a:extLst>
            <a:ext uri="{FF2B5EF4-FFF2-40B4-BE49-F238E27FC236}">
              <a16:creationId xmlns:a16="http://schemas.microsoft.com/office/drawing/2014/main" id="{24E4D526-A9FB-45AD-95DA-75C6EAF3619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16" name="Text Box 16">
          <a:extLst>
            <a:ext uri="{FF2B5EF4-FFF2-40B4-BE49-F238E27FC236}">
              <a16:creationId xmlns:a16="http://schemas.microsoft.com/office/drawing/2014/main" id="{9AAC817D-F00D-4908-98E6-270AFB1D042F}"/>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17" name="Text Box 17">
          <a:extLst>
            <a:ext uri="{FF2B5EF4-FFF2-40B4-BE49-F238E27FC236}">
              <a16:creationId xmlns:a16="http://schemas.microsoft.com/office/drawing/2014/main" id="{6D064482-E768-46BA-966E-CEFE16821348}"/>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18" name="Text Box 18">
          <a:extLst>
            <a:ext uri="{FF2B5EF4-FFF2-40B4-BE49-F238E27FC236}">
              <a16:creationId xmlns:a16="http://schemas.microsoft.com/office/drawing/2014/main" id="{40DFC17A-C6EC-4F78-BF76-78EE95E38ECE}"/>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19" name="Text Box 19">
          <a:extLst>
            <a:ext uri="{FF2B5EF4-FFF2-40B4-BE49-F238E27FC236}">
              <a16:creationId xmlns:a16="http://schemas.microsoft.com/office/drawing/2014/main" id="{E68442C9-E71D-4204-9489-7C6712C678BD}"/>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20" name="Text Box 20">
          <a:extLst>
            <a:ext uri="{FF2B5EF4-FFF2-40B4-BE49-F238E27FC236}">
              <a16:creationId xmlns:a16="http://schemas.microsoft.com/office/drawing/2014/main" id="{6098D660-103E-48E4-9060-294CCD7114E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21" name="Text Box 21">
          <a:extLst>
            <a:ext uri="{FF2B5EF4-FFF2-40B4-BE49-F238E27FC236}">
              <a16:creationId xmlns:a16="http://schemas.microsoft.com/office/drawing/2014/main" id="{FDA48B14-DFDD-4A29-90D6-B2AE32B27A4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22" name="Text Box 22">
          <a:extLst>
            <a:ext uri="{FF2B5EF4-FFF2-40B4-BE49-F238E27FC236}">
              <a16:creationId xmlns:a16="http://schemas.microsoft.com/office/drawing/2014/main" id="{F930F1BA-3849-4DE1-AD0C-0A63FA432C4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23" name="Text Box 23">
          <a:extLst>
            <a:ext uri="{FF2B5EF4-FFF2-40B4-BE49-F238E27FC236}">
              <a16:creationId xmlns:a16="http://schemas.microsoft.com/office/drawing/2014/main" id="{9991AD9B-2024-421F-B472-1F3F8AC2386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24" name="Text Box 24">
          <a:extLst>
            <a:ext uri="{FF2B5EF4-FFF2-40B4-BE49-F238E27FC236}">
              <a16:creationId xmlns:a16="http://schemas.microsoft.com/office/drawing/2014/main" id="{67D8C722-4663-4B71-BBC2-AD52E76F202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25" name="Text Box 25">
          <a:extLst>
            <a:ext uri="{FF2B5EF4-FFF2-40B4-BE49-F238E27FC236}">
              <a16:creationId xmlns:a16="http://schemas.microsoft.com/office/drawing/2014/main" id="{E3A4B03E-A6BE-4605-A671-0860CD02D512}"/>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26" name="Text Box 26">
          <a:extLst>
            <a:ext uri="{FF2B5EF4-FFF2-40B4-BE49-F238E27FC236}">
              <a16:creationId xmlns:a16="http://schemas.microsoft.com/office/drawing/2014/main" id="{213B1F45-F639-41C8-A2A8-B16EC757F398}"/>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27" name="Text Box 27">
          <a:extLst>
            <a:ext uri="{FF2B5EF4-FFF2-40B4-BE49-F238E27FC236}">
              <a16:creationId xmlns:a16="http://schemas.microsoft.com/office/drawing/2014/main" id="{9628BB4E-B59C-45D2-908B-6F00DD63BE1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28" name="Text Box 28">
          <a:extLst>
            <a:ext uri="{FF2B5EF4-FFF2-40B4-BE49-F238E27FC236}">
              <a16:creationId xmlns:a16="http://schemas.microsoft.com/office/drawing/2014/main" id="{D1E88382-30D8-43BF-8871-D6E06117F85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29" name="Text Box 29">
          <a:extLst>
            <a:ext uri="{FF2B5EF4-FFF2-40B4-BE49-F238E27FC236}">
              <a16:creationId xmlns:a16="http://schemas.microsoft.com/office/drawing/2014/main" id="{603DFED9-A5CB-4CD8-8ACE-042ABDCBC612}"/>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30" name="Text Box 14">
          <a:extLst>
            <a:ext uri="{FF2B5EF4-FFF2-40B4-BE49-F238E27FC236}">
              <a16:creationId xmlns:a16="http://schemas.microsoft.com/office/drawing/2014/main" id="{1A9192F4-EFA7-4ECF-8094-A8127AA74E98}"/>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31" name="Text Box 15">
          <a:extLst>
            <a:ext uri="{FF2B5EF4-FFF2-40B4-BE49-F238E27FC236}">
              <a16:creationId xmlns:a16="http://schemas.microsoft.com/office/drawing/2014/main" id="{AE1777DE-9AEF-4E58-ABA9-54EB6A73E647}"/>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32" name="Text Box 16">
          <a:extLst>
            <a:ext uri="{FF2B5EF4-FFF2-40B4-BE49-F238E27FC236}">
              <a16:creationId xmlns:a16="http://schemas.microsoft.com/office/drawing/2014/main" id="{51FDBA85-61EE-4913-90CF-C604122A74CD}"/>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33" name="Text Box 17">
          <a:extLst>
            <a:ext uri="{FF2B5EF4-FFF2-40B4-BE49-F238E27FC236}">
              <a16:creationId xmlns:a16="http://schemas.microsoft.com/office/drawing/2014/main" id="{A26129E3-8327-497B-907C-3A5DBDA7BA18}"/>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34" name="Text Box 18">
          <a:extLst>
            <a:ext uri="{FF2B5EF4-FFF2-40B4-BE49-F238E27FC236}">
              <a16:creationId xmlns:a16="http://schemas.microsoft.com/office/drawing/2014/main" id="{F38F9E71-1D75-4601-9875-8E19FDE4FEFD}"/>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35" name="Text Box 19">
          <a:extLst>
            <a:ext uri="{FF2B5EF4-FFF2-40B4-BE49-F238E27FC236}">
              <a16:creationId xmlns:a16="http://schemas.microsoft.com/office/drawing/2014/main" id="{3FF8017C-0997-48B4-9EAF-859D2481D6C3}"/>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36" name="Text Box 20">
          <a:extLst>
            <a:ext uri="{FF2B5EF4-FFF2-40B4-BE49-F238E27FC236}">
              <a16:creationId xmlns:a16="http://schemas.microsoft.com/office/drawing/2014/main" id="{D646A83E-797A-4661-8FA0-EB1C8477C22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37" name="Text Box 21">
          <a:extLst>
            <a:ext uri="{FF2B5EF4-FFF2-40B4-BE49-F238E27FC236}">
              <a16:creationId xmlns:a16="http://schemas.microsoft.com/office/drawing/2014/main" id="{00DCD6CF-A159-4AB4-B2CA-BE4F88D26722}"/>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38" name="Text Box 14">
          <a:extLst>
            <a:ext uri="{FF2B5EF4-FFF2-40B4-BE49-F238E27FC236}">
              <a16:creationId xmlns:a16="http://schemas.microsoft.com/office/drawing/2014/main" id="{E807CFAC-CF15-44F7-8F3B-52220C0277C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39" name="Text Box 15">
          <a:extLst>
            <a:ext uri="{FF2B5EF4-FFF2-40B4-BE49-F238E27FC236}">
              <a16:creationId xmlns:a16="http://schemas.microsoft.com/office/drawing/2014/main" id="{1B65719A-7826-4DC3-8176-E2ACD01904D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40" name="Text Box 16">
          <a:extLst>
            <a:ext uri="{FF2B5EF4-FFF2-40B4-BE49-F238E27FC236}">
              <a16:creationId xmlns:a16="http://schemas.microsoft.com/office/drawing/2014/main" id="{D06DB4B9-ECCD-4F6C-BF0D-A1D9C672249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41" name="Text Box 17">
          <a:extLst>
            <a:ext uri="{FF2B5EF4-FFF2-40B4-BE49-F238E27FC236}">
              <a16:creationId xmlns:a16="http://schemas.microsoft.com/office/drawing/2014/main" id="{6B899F4A-8713-4709-9CF3-8BB1076EFE18}"/>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42" name="Text Box 18">
          <a:extLst>
            <a:ext uri="{FF2B5EF4-FFF2-40B4-BE49-F238E27FC236}">
              <a16:creationId xmlns:a16="http://schemas.microsoft.com/office/drawing/2014/main" id="{452A0608-19BA-4C49-8C3B-F81BA333063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43" name="Text Box 19">
          <a:extLst>
            <a:ext uri="{FF2B5EF4-FFF2-40B4-BE49-F238E27FC236}">
              <a16:creationId xmlns:a16="http://schemas.microsoft.com/office/drawing/2014/main" id="{D504AEA3-88CB-4F7C-BA93-073541BA84D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44" name="Text Box 20">
          <a:extLst>
            <a:ext uri="{FF2B5EF4-FFF2-40B4-BE49-F238E27FC236}">
              <a16:creationId xmlns:a16="http://schemas.microsoft.com/office/drawing/2014/main" id="{7A0F2070-34D1-46F0-BD9C-C0FC05633BA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45" name="Text Box 21">
          <a:extLst>
            <a:ext uri="{FF2B5EF4-FFF2-40B4-BE49-F238E27FC236}">
              <a16:creationId xmlns:a16="http://schemas.microsoft.com/office/drawing/2014/main" id="{E5231FD9-2286-49CF-BDC9-0AE709595D6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46" name="Text Box 22">
          <a:extLst>
            <a:ext uri="{FF2B5EF4-FFF2-40B4-BE49-F238E27FC236}">
              <a16:creationId xmlns:a16="http://schemas.microsoft.com/office/drawing/2014/main" id="{FE571D55-59D3-44CF-8F9C-020A16B0141E}"/>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47" name="Text Box 23">
          <a:extLst>
            <a:ext uri="{FF2B5EF4-FFF2-40B4-BE49-F238E27FC236}">
              <a16:creationId xmlns:a16="http://schemas.microsoft.com/office/drawing/2014/main" id="{47603B23-21A4-4DFE-B955-4B2AC72D4F8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48" name="Text Box 24">
          <a:extLst>
            <a:ext uri="{FF2B5EF4-FFF2-40B4-BE49-F238E27FC236}">
              <a16:creationId xmlns:a16="http://schemas.microsoft.com/office/drawing/2014/main" id="{054FCE9D-1BB0-468C-9723-629C1135596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49" name="Text Box 25">
          <a:extLst>
            <a:ext uri="{FF2B5EF4-FFF2-40B4-BE49-F238E27FC236}">
              <a16:creationId xmlns:a16="http://schemas.microsoft.com/office/drawing/2014/main" id="{AB418742-6748-4988-A0BA-B5EAA45A1D3E}"/>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50" name="Text Box 26">
          <a:extLst>
            <a:ext uri="{FF2B5EF4-FFF2-40B4-BE49-F238E27FC236}">
              <a16:creationId xmlns:a16="http://schemas.microsoft.com/office/drawing/2014/main" id="{E4E0D625-9E43-49BA-A0B3-B9A68E128AD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51" name="Text Box 27">
          <a:extLst>
            <a:ext uri="{FF2B5EF4-FFF2-40B4-BE49-F238E27FC236}">
              <a16:creationId xmlns:a16="http://schemas.microsoft.com/office/drawing/2014/main" id="{784E52A6-373E-40D4-9537-56BD17B9710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52" name="Text Box 28">
          <a:extLst>
            <a:ext uri="{FF2B5EF4-FFF2-40B4-BE49-F238E27FC236}">
              <a16:creationId xmlns:a16="http://schemas.microsoft.com/office/drawing/2014/main" id="{143E2527-46C6-4DAC-9475-BB196FC89238}"/>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53" name="Text Box 29">
          <a:extLst>
            <a:ext uri="{FF2B5EF4-FFF2-40B4-BE49-F238E27FC236}">
              <a16:creationId xmlns:a16="http://schemas.microsoft.com/office/drawing/2014/main" id="{FC5D5E2F-7C7B-4324-9217-98E906D3E05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54" name="Text Box 14">
          <a:extLst>
            <a:ext uri="{FF2B5EF4-FFF2-40B4-BE49-F238E27FC236}">
              <a16:creationId xmlns:a16="http://schemas.microsoft.com/office/drawing/2014/main" id="{38DED963-3A32-406D-9222-C2A5D420D577}"/>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55" name="Text Box 15">
          <a:extLst>
            <a:ext uri="{FF2B5EF4-FFF2-40B4-BE49-F238E27FC236}">
              <a16:creationId xmlns:a16="http://schemas.microsoft.com/office/drawing/2014/main" id="{8EBE827A-4F3B-4A10-AEA6-9ECE8B2EB58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56" name="Text Box 16">
          <a:extLst>
            <a:ext uri="{FF2B5EF4-FFF2-40B4-BE49-F238E27FC236}">
              <a16:creationId xmlns:a16="http://schemas.microsoft.com/office/drawing/2014/main" id="{5232D4DE-8664-4FD4-B089-65D7E514E40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57" name="Text Box 17">
          <a:extLst>
            <a:ext uri="{FF2B5EF4-FFF2-40B4-BE49-F238E27FC236}">
              <a16:creationId xmlns:a16="http://schemas.microsoft.com/office/drawing/2014/main" id="{29893D33-BF39-4A16-9809-6E2F060A43F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58" name="Text Box 18">
          <a:extLst>
            <a:ext uri="{FF2B5EF4-FFF2-40B4-BE49-F238E27FC236}">
              <a16:creationId xmlns:a16="http://schemas.microsoft.com/office/drawing/2014/main" id="{CA410063-FA68-4E8E-A0BA-1020AF12115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59" name="Text Box 19">
          <a:extLst>
            <a:ext uri="{FF2B5EF4-FFF2-40B4-BE49-F238E27FC236}">
              <a16:creationId xmlns:a16="http://schemas.microsoft.com/office/drawing/2014/main" id="{2E013E59-E870-4F02-B3CE-F3F524A2A61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60" name="Text Box 20">
          <a:extLst>
            <a:ext uri="{FF2B5EF4-FFF2-40B4-BE49-F238E27FC236}">
              <a16:creationId xmlns:a16="http://schemas.microsoft.com/office/drawing/2014/main" id="{D590C9C4-25AB-4957-BBEE-D907EE0C747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61" name="Text Box 21">
          <a:extLst>
            <a:ext uri="{FF2B5EF4-FFF2-40B4-BE49-F238E27FC236}">
              <a16:creationId xmlns:a16="http://schemas.microsoft.com/office/drawing/2014/main" id="{40FFB3C4-AC62-4BA8-BD4C-638253B73A1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62" name="Text Box 14">
          <a:extLst>
            <a:ext uri="{FF2B5EF4-FFF2-40B4-BE49-F238E27FC236}">
              <a16:creationId xmlns:a16="http://schemas.microsoft.com/office/drawing/2014/main" id="{011C0522-DE8B-49EB-A7A9-E9C09C51287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63" name="Text Box 15">
          <a:extLst>
            <a:ext uri="{FF2B5EF4-FFF2-40B4-BE49-F238E27FC236}">
              <a16:creationId xmlns:a16="http://schemas.microsoft.com/office/drawing/2014/main" id="{919990E0-601C-4CC9-901D-B109BB95BD8F}"/>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64" name="Text Box 16">
          <a:extLst>
            <a:ext uri="{FF2B5EF4-FFF2-40B4-BE49-F238E27FC236}">
              <a16:creationId xmlns:a16="http://schemas.microsoft.com/office/drawing/2014/main" id="{7E6874E8-DC8A-439A-8261-AB621C6B9E5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65" name="Text Box 17">
          <a:extLst>
            <a:ext uri="{FF2B5EF4-FFF2-40B4-BE49-F238E27FC236}">
              <a16:creationId xmlns:a16="http://schemas.microsoft.com/office/drawing/2014/main" id="{A5812001-51EC-411D-BE9D-F26F18C7BBF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66" name="Text Box 18">
          <a:extLst>
            <a:ext uri="{FF2B5EF4-FFF2-40B4-BE49-F238E27FC236}">
              <a16:creationId xmlns:a16="http://schemas.microsoft.com/office/drawing/2014/main" id="{5364B4A7-E73A-4AFF-8CD0-F5BBE04921A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67" name="Text Box 19">
          <a:extLst>
            <a:ext uri="{FF2B5EF4-FFF2-40B4-BE49-F238E27FC236}">
              <a16:creationId xmlns:a16="http://schemas.microsoft.com/office/drawing/2014/main" id="{26931BC9-B169-4CD9-98DF-4FE0D72783D8}"/>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68" name="Text Box 20">
          <a:extLst>
            <a:ext uri="{FF2B5EF4-FFF2-40B4-BE49-F238E27FC236}">
              <a16:creationId xmlns:a16="http://schemas.microsoft.com/office/drawing/2014/main" id="{EE56E465-DCBB-410A-96A1-0000E7F5E0B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69" name="Text Box 21">
          <a:extLst>
            <a:ext uri="{FF2B5EF4-FFF2-40B4-BE49-F238E27FC236}">
              <a16:creationId xmlns:a16="http://schemas.microsoft.com/office/drawing/2014/main" id="{6740CC5E-ED77-4A19-97CC-AF3C4765B26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70" name="Text Box 22">
          <a:extLst>
            <a:ext uri="{FF2B5EF4-FFF2-40B4-BE49-F238E27FC236}">
              <a16:creationId xmlns:a16="http://schemas.microsoft.com/office/drawing/2014/main" id="{5429E8C6-6E2F-452F-A397-243F3087709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71" name="Text Box 23">
          <a:extLst>
            <a:ext uri="{FF2B5EF4-FFF2-40B4-BE49-F238E27FC236}">
              <a16:creationId xmlns:a16="http://schemas.microsoft.com/office/drawing/2014/main" id="{A5D8C543-8BB9-497F-9111-DC55176EAA7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72" name="Text Box 24">
          <a:extLst>
            <a:ext uri="{FF2B5EF4-FFF2-40B4-BE49-F238E27FC236}">
              <a16:creationId xmlns:a16="http://schemas.microsoft.com/office/drawing/2014/main" id="{B18A154F-3A25-4357-B6BA-FE5351FCB5AF}"/>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73" name="Text Box 25">
          <a:extLst>
            <a:ext uri="{FF2B5EF4-FFF2-40B4-BE49-F238E27FC236}">
              <a16:creationId xmlns:a16="http://schemas.microsoft.com/office/drawing/2014/main" id="{00A9D7D4-E99B-492B-80E7-757F2831AC5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74" name="Text Box 26">
          <a:extLst>
            <a:ext uri="{FF2B5EF4-FFF2-40B4-BE49-F238E27FC236}">
              <a16:creationId xmlns:a16="http://schemas.microsoft.com/office/drawing/2014/main" id="{DD7C6D4F-1EDE-49DD-BE37-C19D1A32891D}"/>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75" name="Text Box 27">
          <a:extLst>
            <a:ext uri="{FF2B5EF4-FFF2-40B4-BE49-F238E27FC236}">
              <a16:creationId xmlns:a16="http://schemas.microsoft.com/office/drawing/2014/main" id="{C9B830FB-3D98-4BC2-8DC0-05ABAC5AF55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76" name="Text Box 28">
          <a:extLst>
            <a:ext uri="{FF2B5EF4-FFF2-40B4-BE49-F238E27FC236}">
              <a16:creationId xmlns:a16="http://schemas.microsoft.com/office/drawing/2014/main" id="{02D99EFE-33F6-4776-9EE0-192395656832}"/>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77" name="Text Box 29">
          <a:extLst>
            <a:ext uri="{FF2B5EF4-FFF2-40B4-BE49-F238E27FC236}">
              <a16:creationId xmlns:a16="http://schemas.microsoft.com/office/drawing/2014/main" id="{1129DA58-4B1B-45A0-A78D-A2DAAA651DD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78" name="Text Box 14">
          <a:extLst>
            <a:ext uri="{FF2B5EF4-FFF2-40B4-BE49-F238E27FC236}">
              <a16:creationId xmlns:a16="http://schemas.microsoft.com/office/drawing/2014/main" id="{A9D1E3CB-4C94-49DB-9FE6-935137DE53D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79" name="Text Box 15">
          <a:extLst>
            <a:ext uri="{FF2B5EF4-FFF2-40B4-BE49-F238E27FC236}">
              <a16:creationId xmlns:a16="http://schemas.microsoft.com/office/drawing/2014/main" id="{F8A2F44C-25AE-4E82-8C18-314CF4531BE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80" name="Text Box 16">
          <a:extLst>
            <a:ext uri="{FF2B5EF4-FFF2-40B4-BE49-F238E27FC236}">
              <a16:creationId xmlns:a16="http://schemas.microsoft.com/office/drawing/2014/main" id="{3829A306-CBA2-4EB4-A8C9-DFBD29EC507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81" name="Text Box 17">
          <a:extLst>
            <a:ext uri="{FF2B5EF4-FFF2-40B4-BE49-F238E27FC236}">
              <a16:creationId xmlns:a16="http://schemas.microsoft.com/office/drawing/2014/main" id="{AB913E70-4E84-4CA7-95A1-A4F7AA5DBA1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82" name="Text Box 18">
          <a:extLst>
            <a:ext uri="{FF2B5EF4-FFF2-40B4-BE49-F238E27FC236}">
              <a16:creationId xmlns:a16="http://schemas.microsoft.com/office/drawing/2014/main" id="{668C2D4D-AC62-46DF-AB38-DBF69A6F2AC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83" name="Text Box 19">
          <a:extLst>
            <a:ext uri="{FF2B5EF4-FFF2-40B4-BE49-F238E27FC236}">
              <a16:creationId xmlns:a16="http://schemas.microsoft.com/office/drawing/2014/main" id="{D416D8F9-3BD8-45C5-9161-A3EAB96641F7}"/>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84" name="Text Box 20">
          <a:extLst>
            <a:ext uri="{FF2B5EF4-FFF2-40B4-BE49-F238E27FC236}">
              <a16:creationId xmlns:a16="http://schemas.microsoft.com/office/drawing/2014/main" id="{FF2797FD-ECE6-4A81-92F5-10B52DDD567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85" name="Text Box 21">
          <a:extLst>
            <a:ext uri="{FF2B5EF4-FFF2-40B4-BE49-F238E27FC236}">
              <a16:creationId xmlns:a16="http://schemas.microsoft.com/office/drawing/2014/main" id="{7B9BBDB4-F58A-4956-AB6E-922C1CA7CCAF}"/>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86" name="Text Box 14">
          <a:extLst>
            <a:ext uri="{FF2B5EF4-FFF2-40B4-BE49-F238E27FC236}">
              <a16:creationId xmlns:a16="http://schemas.microsoft.com/office/drawing/2014/main" id="{F79DF8A7-02BB-4926-8969-523C5293630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87" name="Text Box 15">
          <a:extLst>
            <a:ext uri="{FF2B5EF4-FFF2-40B4-BE49-F238E27FC236}">
              <a16:creationId xmlns:a16="http://schemas.microsoft.com/office/drawing/2014/main" id="{BEF90466-2C69-4E83-900A-0D201D33745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88" name="Text Box 16">
          <a:extLst>
            <a:ext uri="{FF2B5EF4-FFF2-40B4-BE49-F238E27FC236}">
              <a16:creationId xmlns:a16="http://schemas.microsoft.com/office/drawing/2014/main" id="{9B7E78BC-6279-4A62-A823-8745D59623A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89" name="Text Box 17">
          <a:extLst>
            <a:ext uri="{FF2B5EF4-FFF2-40B4-BE49-F238E27FC236}">
              <a16:creationId xmlns:a16="http://schemas.microsoft.com/office/drawing/2014/main" id="{F52E9690-620E-4633-9A50-20F3FF99F6E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90" name="Text Box 18">
          <a:extLst>
            <a:ext uri="{FF2B5EF4-FFF2-40B4-BE49-F238E27FC236}">
              <a16:creationId xmlns:a16="http://schemas.microsoft.com/office/drawing/2014/main" id="{00775DE5-5CB4-4B04-9AA4-E238E7E6D8E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91" name="Text Box 19">
          <a:extLst>
            <a:ext uri="{FF2B5EF4-FFF2-40B4-BE49-F238E27FC236}">
              <a16:creationId xmlns:a16="http://schemas.microsoft.com/office/drawing/2014/main" id="{61CEE2D2-99D3-4824-AF86-E30C5EEB1B3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92" name="Text Box 20">
          <a:extLst>
            <a:ext uri="{FF2B5EF4-FFF2-40B4-BE49-F238E27FC236}">
              <a16:creationId xmlns:a16="http://schemas.microsoft.com/office/drawing/2014/main" id="{1B0B02F1-C842-430E-9ABE-15444CA0017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93" name="Text Box 21">
          <a:extLst>
            <a:ext uri="{FF2B5EF4-FFF2-40B4-BE49-F238E27FC236}">
              <a16:creationId xmlns:a16="http://schemas.microsoft.com/office/drawing/2014/main" id="{9C5D5E2D-9884-480F-99C5-8717B7B1115D}"/>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94" name="Text Box 22">
          <a:extLst>
            <a:ext uri="{FF2B5EF4-FFF2-40B4-BE49-F238E27FC236}">
              <a16:creationId xmlns:a16="http://schemas.microsoft.com/office/drawing/2014/main" id="{08E365BB-97F4-4BF2-9551-B3A011AE591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95" name="Text Box 23">
          <a:extLst>
            <a:ext uri="{FF2B5EF4-FFF2-40B4-BE49-F238E27FC236}">
              <a16:creationId xmlns:a16="http://schemas.microsoft.com/office/drawing/2014/main" id="{205CDC29-A97B-48A4-94E3-15A3E401425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96" name="Text Box 24">
          <a:extLst>
            <a:ext uri="{FF2B5EF4-FFF2-40B4-BE49-F238E27FC236}">
              <a16:creationId xmlns:a16="http://schemas.microsoft.com/office/drawing/2014/main" id="{42922A99-AFD5-422C-AB83-0C4F1A82FF4E}"/>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97" name="Text Box 25">
          <a:extLst>
            <a:ext uri="{FF2B5EF4-FFF2-40B4-BE49-F238E27FC236}">
              <a16:creationId xmlns:a16="http://schemas.microsoft.com/office/drawing/2014/main" id="{39513B07-A86F-45B9-B196-D01704F2629F}"/>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98" name="Text Box 26">
          <a:extLst>
            <a:ext uri="{FF2B5EF4-FFF2-40B4-BE49-F238E27FC236}">
              <a16:creationId xmlns:a16="http://schemas.microsoft.com/office/drawing/2014/main" id="{EBFA3F4A-104A-4B87-B2DD-3BA764D45E9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099" name="Text Box 27">
          <a:extLst>
            <a:ext uri="{FF2B5EF4-FFF2-40B4-BE49-F238E27FC236}">
              <a16:creationId xmlns:a16="http://schemas.microsoft.com/office/drawing/2014/main" id="{76D4F4C3-BAAF-4500-9458-5296EB61246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00" name="Text Box 28">
          <a:extLst>
            <a:ext uri="{FF2B5EF4-FFF2-40B4-BE49-F238E27FC236}">
              <a16:creationId xmlns:a16="http://schemas.microsoft.com/office/drawing/2014/main" id="{DEC36B71-362D-4A07-A421-B8073468E07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01" name="Text Box 29">
          <a:extLst>
            <a:ext uri="{FF2B5EF4-FFF2-40B4-BE49-F238E27FC236}">
              <a16:creationId xmlns:a16="http://schemas.microsoft.com/office/drawing/2014/main" id="{92BBA7B8-9290-498C-B267-7F17CC743C5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02" name="Text Box 14">
          <a:extLst>
            <a:ext uri="{FF2B5EF4-FFF2-40B4-BE49-F238E27FC236}">
              <a16:creationId xmlns:a16="http://schemas.microsoft.com/office/drawing/2014/main" id="{4B586FB2-87DD-4BA4-965C-F93350957C12}"/>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03" name="Text Box 15">
          <a:extLst>
            <a:ext uri="{FF2B5EF4-FFF2-40B4-BE49-F238E27FC236}">
              <a16:creationId xmlns:a16="http://schemas.microsoft.com/office/drawing/2014/main" id="{E4084809-3C6D-4CDB-9DC1-F00E956CC6E2}"/>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04" name="Text Box 16">
          <a:extLst>
            <a:ext uri="{FF2B5EF4-FFF2-40B4-BE49-F238E27FC236}">
              <a16:creationId xmlns:a16="http://schemas.microsoft.com/office/drawing/2014/main" id="{874464E6-2656-48DF-8746-F84F0DB2ABCD}"/>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05" name="Text Box 17">
          <a:extLst>
            <a:ext uri="{FF2B5EF4-FFF2-40B4-BE49-F238E27FC236}">
              <a16:creationId xmlns:a16="http://schemas.microsoft.com/office/drawing/2014/main" id="{0ECA18E0-DB9E-4A1F-90D2-6EDAD73E522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06" name="Text Box 18">
          <a:extLst>
            <a:ext uri="{FF2B5EF4-FFF2-40B4-BE49-F238E27FC236}">
              <a16:creationId xmlns:a16="http://schemas.microsoft.com/office/drawing/2014/main" id="{B9059031-C12F-4EF6-80BC-DB8A5C437823}"/>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07" name="Text Box 19">
          <a:extLst>
            <a:ext uri="{FF2B5EF4-FFF2-40B4-BE49-F238E27FC236}">
              <a16:creationId xmlns:a16="http://schemas.microsoft.com/office/drawing/2014/main" id="{D836C90C-B54C-460E-AFA6-B2D0D728F89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08" name="Text Box 20">
          <a:extLst>
            <a:ext uri="{FF2B5EF4-FFF2-40B4-BE49-F238E27FC236}">
              <a16:creationId xmlns:a16="http://schemas.microsoft.com/office/drawing/2014/main" id="{84B6DD66-3A64-4AD3-9B7B-B257E1AA3D77}"/>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09" name="Text Box 21">
          <a:extLst>
            <a:ext uri="{FF2B5EF4-FFF2-40B4-BE49-F238E27FC236}">
              <a16:creationId xmlns:a16="http://schemas.microsoft.com/office/drawing/2014/main" id="{B59387F8-8804-4472-9CF0-765423EA5DB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10" name="Text Box 14">
          <a:extLst>
            <a:ext uri="{FF2B5EF4-FFF2-40B4-BE49-F238E27FC236}">
              <a16:creationId xmlns:a16="http://schemas.microsoft.com/office/drawing/2014/main" id="{B6581996-53BC-4774-949F-F3587105A3FD}"/>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11" name="Text Box 15">
          <a:extLst>
            <a:ext uri="{FF2B5EF4-FFF2-40B4-BE49-F238E27FC236}">
              <a16:creationId xmlns:a16="http://schemas.microsoft.com/office/drawing/2014/main" id="{9D7971A1-5375-4642-9986-C146C7103AD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12" name="Text Box 16">
          <a:extLst>
            <a:ext uri="{FF2B5EF4-FFF2-40B4-BE49-F238E27FC236}">
              <a16:creationId xmlns:a16="http://schemas.microsoft.com/office/drawing/2014/main" id="{6DD9477E-E1B8-4550-968C-5470B1BA8027}"/>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13" name="Text Box 17">
          <a:extLst>
            <a:ext uri="{FF2B5EF4-FFF2-40B4-BE49-F238E27FC236}">
              <a16:creationId xmlns:a16="http://schemas.microsoft.com/office/drawing/2014/main" id="{E717C2FB-007D-4601-A287-B12F56D2EBF7}"/>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14" name="Text Box 18">
          <a:extLst>
            <a:ext uri="{FF2B5EF4-FFF2-40B4-BE49-F238E27FC236}">
              <a16:creationId xmlns:a16="http://schemas.microsoft.com/office/drawing/2014/main" id="{92E9CCAE-DAD5-4143-BFBA-7F8D3A3CF17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15" name="Text Box 19">
          <a:extLst>
            <a:ext uri="{FF2B5EF4-FFF2-40B4-BE49-F238E27FC236}">
              <a16:creationId xmlns:a16="http://schemas.microsoft.com/office/drawing/2014/main" id="{2E948B3A-FBF7-41C1-A0BF-234F7FFD9907}"/>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16" name="Text Box 20">
          <a:extLst>
            <a:ext uri="{FF2B5EF4-FFF2-40B4-BE49-F238E27FC236}">
              <a16:creationId xmlns:a16="http://schemas.microsoft.com/office/drawing/2014/main" id="{E90D7997-0E6C-403B-84C0-F0516EAEE45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17" name="Text Box 21">
          <a:extLst>
            <a:ext uri="{FF2B5EF4-FFF2-40B4-BE49-F238E27FC236}">
              <a16:creationId xmlns:a16="http://schemas.microsoft.com/office/drawing/2014/main" id="{6EF571CC-EFEF-4FCE-B2AE-DAF1DB5D43D7}"/>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18" name="Text Box 22">
          <a:extLst>
            <a:ext uri="{FF2B5EF4-FFF2-40B4-BE49-F238E27FC236}">
              <a16:creationId xmlns:a16="http://schemas.microsoft.com/office/drawing/2014/main" id="{A1E463C0-767D-45B4-82BD-3DE475FA56B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19" name="Text Box 23">
          <a:extLst>
            <a:ext uri="{FF2B5EF4-FFF2-40B4-BE49-F238E27FC236}">
              <a16:creationId xmlns:a16="http://schemas.microsoft.com/office/drawing/2014/main" id="{56849A9B-6998-484E-A67D-8FD1E7E3D4D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20" name="Text Box 24">
          <a:extLst>
            <a:ext uri="{FF2B5EF4-FFF2-40B4-BE49-F238E27FC236}">
              <a16:creationId xmlns:a16="http://schemas.microsoft.com/office/drawing/2014/main" id="{73B245AF-E02A-4E45-8E6D-11E6D0C740E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21" name="Text Box 25">
          <a:extLst>
            <a:ext uri="{FF2B5EF4-FFF2-40B4-BE49-F238E27FC236}">
              <a16:creationId xmlns:a16="http://schemas.microsoft.com/office/drawing/2014/main" id="{C307167E-6E2A-4430-94E9-54123EC5339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22" name="Text Box 26">
          <a:extLst>
            <a:ext uri="{FF2B5EF4-FFF2-40B4-BE49-F238E27FC236}">
              <a16:creationId xmlns:a16="http://schemas.microsoft.com/office/drawing/2014/main" id="{AB0BE310-A6CD-414C-B178-F9C682EDEB2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23" name="Text Box 27">
          <a:extLst>
            <a:ext uri="{FF2B5EF4-FFF2-40B4-BE49-F238E27FC236}">
              <a16:creationId xmlns:a16="http://schemas.microsoft.com/office/drawing/2014/main" id="{D45ABE52-7138-4301-9CAE-4ED2E73F834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24" name="Text Box 28">
          <a:extLst>
            <a:ext uri="{FF2B5EF4-FFF2-40B4-BE49-F238E27FC236}">
              <a16:creationId xmlns:a16="http://schemas.microsoft.com/office/drawing/2014/main" id="{F0F4C4EC-3520-4F5E-AF4F-45009357D76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25" name="Text Box 29">
          <a:extLst>
            <a:ext uri="{FF2B5EF4-FFF2-40B4-BE49-F238E27FC236}">
              <a16:creationId xmlns:a16="http://schemas.microsoft.com/office/drawing/2014/main" id="{DA70D07F-064E-40E9-8AE7-E2771E6D9932}"/>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26" name="Text Box 14">
          <a:extLst>
            <a:ext uri="{FF2B5EF4-FFF2-40B4-BE49-F238E27FC236}">
              <a16:creationId xmlns:a16="http://schemas.microsoft.com/office/drawing/2014/main" id="{2A3216C8-9A95-4CCC-981E-F43ADBB1301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27" name="Text Box 15">
          <a:extLst>
            <a:ext uri="{FF2B5EF4-FFF2-40B4-BE49-F238E27FC236}">
              <a16:creationId xmlns:a16="http://schemas.microsoft.com/office/drawing/2014/main" id="{AB811DA3-B8EC-4CB4-848B-790593A31A2E}"/>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28" name="Text Box 16">
          <a:extLst>
            <a:ext uri="{FF2B5EF4-FFF2-40B4-BE49-F238E27FC236}">
              <a16:creationId xmlns:a16="http://schemas.microsoft.com/office/drawing/2014/main" id="{7C42A210-1A85-4419-8949-88C43693D52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29" name="Text Box 17">
          <a:extLst>
            <a:ext uri="{FF2B5EF4-FFF2-40B4-BE49-F238E27FC236}">
              <a16:creationId xmlns:a16="http://schemas.microsoft.com/office/drawing/2014/main" id="{D24A9DF7-3872-4AB9-BE0E-E8B51BB6886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30" name="Text Box 18">
          <a:extLst>
            <a:ext uri="{FF2B5EF4-FFF2-40B4-BE49-F238E27FC236}">
              <a16:creationId xmlns:a16="http://schemas.microsoft.com/office/drawing/2014/main" id="{713EB06D-A394-4B9F-AAF5-51692032C597}"/>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31" name="Text Box 19">
          <a:extLst>
            <a:ext uri="{FF2B5EF4-FFF2-40B4-BE49-F238E27FC236}">
              <a16:creationId xmlns:a16="http://schemas.microsoft.com/office/drawing/2014/main" id="{89107271-60A1-41F7-8EE1-089C3F5B1ABF}"/>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32" name="Text Box 20">
          <a:extLst>
            <a:ext uri="{FF2B5EF4-FFF2-40B4-BE49-F238E27FC236}">
              <a16:creationId xmlns:a16="http://schemas.microsoft.com/office/drawing/2014/main" id="{F5840D80-7BD1-4F15-8128-0907DC8DFBB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33" name="Text Box 21">
          <a:extLst>
            <a:ext uri="{FF2B5EF4-FFF2-40B4-BE49-F238E27FC236}">
              <a16:creationId xmlns:a16="http://schemas.microsoft.com/office/drawing/2014/main" id="{36BEE1E3-384A-4601-A822-8D4897744F2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34" name="Text Box 14">
          <a:extLst>
            <a:ext uri="{FF2B5EF4-FFF2-40B4-BE49-F238E27FC236}">
              <a16:creationId xmlns:a16="http://schemas.microsoft.com/office/drawing/2014/main" id="{B6FE206A-F838-41A1-92BC-38D708335A9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35" name="Text Box 15">
          <a:extLst>
            <a:ext uri="{FF2B5EF4-FFF2-40B4-BE49-F238E27FC236}">
              <a16:creationId xmlns:a16="http://schemas.microsoft.com/office/drawing/2014/main" id="{821C743C-2F23-434D-9019-B1BA3952B83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36" name="Text Box 16">
          <a:extLst>
            <a:ext uri="{FF2B5EF4-FFF2-40B4-BE49-F238E27FC236}">
              <a16:creationId xmlns:a16="http://schemas.microsoft.com/office/drawing/2014/main" id="{2753F816-4291-44B3-BBEB-37462BA8950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37" name="Text Box 17">
          <a:extLst>
            <a:ext uri="{FF2B5EF4-FFF2-40B4-BE49-F238E27FC236}">
              <a16:creationId xmlns:a16="http://schemas.microsoft.com/office/drawing/2014/main" id="{78BA1254-8871-48C4-83E7-8F848F4A0D1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38" name="Text Box 18">
          <a:extLst>
            <a:ext uri="{FF2B5EF4-FFF2-40B4-BE49-F238E27FC236}">
              <a16:creationId xmlns:a16="http://schemas.microsoft.com/office/drawing/2014/main" id="{075AD5F8-E972-4330-A23F-08CA2A16BC6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39" name="Text Box 19">
          <a:extLst>
            <a:ext uri="{FF2B5EF4-FFF2-40B4-BE49-F238E27FC236}">
              <a16:creationId xmlns:a16="http://schemas.microsoft.com/office/drawing/2014/main" id="{3E63C93F-4CC5-4728-B978-4ADC36C14E5E}"/>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40" name="Text Box 20">
          <a:extLst>
            <a:ext uri="{FF2B5EF4-FFF2-40B4-BE49-F238E27FC236}">
              <a16:creationId xmlns:a16="http://schemas.microsoft.com/office/drawing/2014/main" id="{25D307AA-F82F-4C88-A442-2CF3E670B5F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41" name="Text Box 21">
          <a:extLst>
            <a:ext uri="{FF2B5EF4-FFF2-40B4-BE49-F238E27FC236}">
              <a16:creationId xmlns:a16="http://schemas.microsoft.com/office/drawing/2014/main" id="{375EE98D-83B2-41F9-AADB-B1B1C177B94E}"/>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42" name="Text Box 22">
          <a:extLst>
            <a:ext uri="{FF2B5EF4-FFF2-40B4-BE49-F238E27FC236}">
              <a16:creationId xmlns:a16="http://schemas.microsoft.com/office/drawing/2014/main" id="{A90F815A-3378-4EB2-B481-F34B5955B76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43" name="Text Box 23">
          <a:extLst>
            <a:ext uri="{FF2B5EF4-FFF2-40B4-BE49-F238E27FC236}">
              <a16:creationId xmlns:a16="http://schemas.microsoft.com/office/drawing/2014/main" id="{733D6DAA-42E3-4A23-88B2-6B705209E4A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44" name="Text Box 24">
          <a:extLst>
            <a:ext uri="{FF2B5EF4-FFF2-40B4-BE49-F238E27FC236}">
              <a16:creationId xmlns:a16="http://schemas.microsoft.com/office/drawing/2014/main" id="{4F6A59CF-89BC-4446-9047-E5900BCB1B07}"/>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45" name="Text Box 25">
          <a:extLst>
            <a:ext uri="{FF2B5EF4-FFF2-40B4-BE49-F238E27FC236}">
              <a16:creationId xmlns:a16="http://schemas.microsoft.com/office/drawing/2014/main" id="{BCD2F5CD-6C08-4C2C-971E-4DCF6F6D6CF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46" name="Text Box 26">
          <a:extLst>
            <a:ext uri="{FF2B5EF4-FFF2-40B4-BE49-F238E27FC236}">
              <a16:creationId xmlns:a16="http://schemas.microsoft.com/office/drawing/2014/main" id="{865D479B-36AF-43A1-9478-8A5181A6471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47" name="Text Box 27">
          <a:extLst>
            <a:ext uri="{FF2B5EF4-FFF2-40B4-BE49-F238E27FC236}">
              <a16:creationId xmlns:a16="http://schemas.microsoft.com/office/drawing/2014/main" id="{F80A57ED-E8B5-452D-A8EB-92BD8E8558E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48" name="Text Box 28">
          <a:extLst>
            <a:ext uri="{FF2B5EF4-FFF2-40B4-BE49-F238E27FC236}">
              <a16:creationId xmlns:a16="http://schemas.microsoft.com/office/drawing/2014/main" id="{5BECB3BC-D1CB-4531-8959-C6236A15E26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49" name="Text Box 29">
          <a:extLst>
            <a:ext uri="{FF2B5EF4-FFF2-40B4-BE49-F238E27FC236}">
              <a16:creationId xmlns:a16="http://schemas.microsoft.com/office/drawing/2014/main" id="{0C8FFCEC-23FA-4A0C-A609-2E9894DC81E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50" name="Text Box 14">
          <a:extLst>
            <a:ext uri="{FF2B5EF4-FFF2-40B4-BE49-F238E27FC236}">
              <a16:creationId xmlns:a16="http://schemas.microsoft.com/office/drawing/2014/main" id="{32673BEA-7767-4367-8586-EF7A776A88A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51" name="Text Box 15">
          <a:extLst>
            <a:ext uri="{FF2B5EF4-FFF2-40B4-BE49-F238E27FC236}">
              <a16:creationId xmlns:a16="http://schemas.microsoft.com/office/drawing/2014/main" id="{EA38EA5D-5E74-4745-993A-D903E2E92EE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52" name="Text Box 16">
          <a:extLst>
            <a:ext uri="{FF2B5EF4-FFF2-40B4-BE49-F238E27FC236}">
              <a16:creationId xmlns:a16="http://schemas.microsoft.com/office/drawing/2014/main" id="{8A6E0DAD-4539-41F3-BD9A-4530A9750B3E}"/>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53" name="Text Box 17">
          <a:extLst>
            <a:ext uri="{FF2B5EF4-FFF2-40B4-BE49-F238E27FC236}">
              <a16:creationId xmlns:a16="http://schemas.microsoft.com/office/drawing/2014/main" id="{AD0F13C3-3488-4615-916C-C977DC95A8E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54" name="Text Box 18">
          <a:extLst>
            <a:ext uri="{FF2B5EF4-FFF2-40B4-BE49-F238E27FC236}">
              <a16:creationId xmlns:a16="http://schemas.microsoft.com/office/drawing/2014/main" id="{95C5A01A-041D-4CDB-985F-13B2543B045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55" name="Text Box 19">
          <a:extLst>
            <a:ext uri="{FF2B5EF4-FFF2-40B4-BE49-F238E27FC236}">
              <a16:creationId xmlns:a16="http://schemas.microsoft.com/office/drawing/2014/main" id="{1551BF5E-01B6-4DA8-8C2E-70B1FC1F1BD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56" name="Text Box 20">
          <a:extLst>
            <a:ext uri="{FF2B5EF4-FFF2-40B4-BE49-F238E27FC236}">
              <a16:creationId xmlns:a16="http://schemas.microsoft.com/office/drawing/2014/main" id="{BBE6EFBD-45AC-4DCF-881F-D204AF750AC8}"/>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57" name="Text Box 21">
          <a:extLst>
            <a:ext uri="{FF2B5EF4-FFF2-40B4-BE49-F238E27FC236}">
              <a16:creationId xmlns:a16="http://schemas.microsoft.com/office/drawing/2014/main" id="{0DCDD859-C5AD-461E-8150-97CDBCC4A80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58" name="Text Box 14">
          <a:extLst>
            <a:ext uri="{FF2B5EF4-FFF2-40B4-BE49-F238E27FC236}">
              <a16:creationId xmlns:a16="http://schemas.microsoft.com/office/drawing/2014/main" id="{BACEE190-9D08-4465-8C7D-E9E4465C0DD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59" name="Text Box 15">
          <a:extLst>
            <a:ext uri="{FF2B5EF4-FFF2-40B4-BE49-F238E27FC236}">
              <a16:creationId xmlns:a16="http://schemas.microsoft.com/office/drawing/2014/main" id="{CD70E247-C1B9-4FA9-AFB0-22955AA3E12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60" name="Text Box 16">
          <a:extLst>
            <a:ext uri="{FF2B5EF4-FFF2-40B4-BE49-F238E27FC236}">
              <a16:creationId xmlns:a16="http://schemas.microsoft.com/office/drawing/2014/main" id="{F51DB3BE-5FDA-4699-8F9A-29FB7649FDE2}"/>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61" name="Text Box 17">
          <a:extLst>
            <a:ext uri="{FF2B5EF4-FFF2-40B4-BE49-F238E27FC236}">
              <a16:creationId xmlns:a16="http://schemas.microsoft.com/office/drawing/2014/main" id="{ED793D47-0360-4A11-B252-105EF3AFA4F2}"/>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62" name="Text Box 18">
          <a:extLst>
            <a:ext uri="{FF2B5EF4-FFF2-40B4-BE49-F238E27FC236}">
              <a16:creationId xmlns:a16="http://schemas.microsoft.com/office/drawing/2014/main" id="{A1A9499B-E5D5-433D-8359-E07B180FD32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63" name="Text Box 19">
          <a:extLst>
            <a:ext uri="{FF2B5EF4-FFF2-40B4-BE49-F238E27FC236}">
              <a16:creationId xmlns:a16="http://schemas.microsoft.com/office/drawing/2014/main" id="{E835082B-ECFB-4D60-8545-FB174453C70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64" name="Text Box 20">
          <a:extLst>
            <a:ext uri="{FF2B5EF4-FFF2-40B4-BE49-F238E27FC236}">
              <a16:creationId xmlns:a16="http://schemas.microsoft.com/office/drawing/2014/main" id="{351A90C7-F899-4615-8948-720653DB5F13}"/>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65" name="Text Box 21">
          <a:extLst>
            <a:ext uri="{FF2B5EF4-FFF2-40B4-BE49-F238E27FC236}">
              <a16:creationId xmlns:a16="http://schemas.microsoft.com/office/drawing/2014/main" id="{111EF80E-E303-4069-A39A-7990068993D2}"/>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66" name="Text Box 22">
          <a:extLst>
            <a:ext uri="{FF2B5EF4-FFF2-40B4-BE49-F238E27FC236}">
              <a16:creationId xmlns:a16="http://schemas.microsoft.com/office/drawing/2014/main" id="{A78CB48C-FACB-40AE-BAE5-4879EB70B0D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67" name="Text Box 23">
          <a:extLst>
            <a:ext uri="{FF2B5EF4-FFF2-40B4-BE49-F238E27FC236}">
              <a16:creationId xmlns:a16="http://schemas.microsoft.com/office/drawing/2014/main" id="{49889040-D545-48DB-B4F0-55E7848C9EA7}"/>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68" name="Text Box 24">
          <a:extLst>
            <a:ext uri="{FF2B5EF4-FFF2-40B4-BE49-F238E27FC236}">
              <a16:creationId xmlns:a16="http://schemas.microsoft.com/office/drawing/2014/main" id="{FC451BCA-CC5D-473F-973F-612FC850F0C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69" name="Text Box 25">
          <a:extLst>
            <a:ext uri="{FF2B5EF4-FFF2-40B4-BE49-F238E27FC236}">
              <a16:creationId xmlns:a16="http://schemas.microsoft.com/office/drawing/2014/main" id="{FAF8364E-FFC3-458C-8717-B6B62ADDD7A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70" name="Text Box 26">
          <a:extLst>
            <a:ext uri="{FF2B5EF4-FFF2-40B4-BE49-F238E27FC236}">
              <a16:creationId xmlns:a16="http://schemas.microsoft.com/office/drawing/2014/main" id="{18629940-19B2-4036-9C86-F17E9A8E2F1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71" name="Text Box 27">
          <a:extLst>
            <a:ext uri="{FF2B5EF4-FFF2-40B4-BE49-F238E27FC236}">
              <a16:creationId xmlns:a16="http://schemas.microsoft.com/office/drawing/2014/main" id="{92E9142C-7EB6-45B9-9698-D7C589FB418D}"/>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72" name="Text Box 28">
          <a:extLst>
            <a:ext uri="{FF2B5EF4-FFF2-40B4-BE49-F238E27FC236}">
              <a16:creationId xmlns:a16="http://schemas.microsoft.com/office/drawing/2014/main" id="{25B57F24-73D8-44D0-B00F-C7D3040B08D8}"/>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73" name="Text Box 29">
          <a:extLst>
            <a:ext uri="{FF2B5EF4-FFF2-40B4-BE49-F238E27FC236}">
              <a16:creationId xmlns:a16="http://schemas.microsoft.com/office/drawing/2014/main" id="{994BA39D-1EB1-495B-B5BD-AD3ACCCD6B4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74" name="Text Box 14">
          <a:extLst>
            <a:ext uri="{FF2B5EF4-FFF2-40B4-BE49-F238E27FC236}">
              <a16:creationId xmlns:a16="http://schemas.microsoft.com/office/drawing/2014/main" id="{B24D09CA-7D1C-46E7-A4DE-9E30AE03A94F}"/>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75" name="Text Box 15">
          <a:extLst>
            <a:ext uri="{FF2B5EF4-FFF2-40B4-BE49-F238E27FC236}">
              <a16:creationId xmlns:a16="http://schemas.microsoft.com/office/drawing/2014/main" id="{19D30A4F-E9A6-4352-9D40-F8C7EB888DB8}"/>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76" name="Text Box 16">
          <a:extLst>
            <a:ext uri="{FF2B5EF4-FFF2-40B4-BE49-F238E27FC236}">
              <a16:creationId xmlns:a16="http://schemas.microsoft.com/office/drawing/2014/main" id="{E854F719-D562-4331-B4D1-664E8C24E738}"/>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77" name="Text Box 17">
          <a:extLst>
            <a:ext uri="{FF2B5EF4-FFF2-40B4-BE49-F238E27FC236}">
              <a16:creationId xmlns:a16="http://schemas.microsoft.com/office/drawing/2014/main" id="{5178E5CC-3070-474F-914E-B83A7C59046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78" name="Text Box 18">
          <a:extLst>
            <a:ext uri="{FF2B5EF4-FFF2-40B4-BE49-F238E27FC236}">
              <a16:creationId xmlns:a16="http://schemas.microsoft.com/office/drawing/2014/main" id="{F882C252-78BE-4D48-81D8-7A05BA0CFFC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79" name="Text Box 19">
          <a:extLst>
            <a:ext uri="{FF2B5EF4-FFF2-40B4-BE49-F238E27FC236}">
              <a16:creationId xmlns:a16="http://schemas.microsoft.com/office/drawing/2014/main" id="{2ACEB3BB-FA4E-4C05-A2A9-6C75F9760312}"/>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80" name="Text Box 20">
          <a:extLst>
            <a:ext uri="{FF2B5EF4-FFF2-40B4-BE49-F238E27FC236}">
              <a16:creationId xmlns:a16="http://schemas.microsoft.com/office/drawing/2014/main" id="{25371440-BD89-46AA-839E-6CD99533034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81" name="Text Box 21">
          <a:extLst>
            <a:ext uri="{FF2B5EF4-FFF2-40B4-BE49-F238E27FC236}">
              <a16:creationId xmlns:a16="http://schemas.microsoft.com/office/drawing/2014/main" id="{37A26B44-2106-4E08-9F91-4973F111779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82" name="Text Box 14">
          <a:extLst>
            <a:ext uri="{FF2B5EF4-FFF2-40B4-BE49-F238E27FC236}">
              <a16:creationId xmlns:a16="http://schemas.microsoft.com/office/drawing/2014/main" id="{B4BA22B2-8AC5-4533-A19F-FF6F01CA9E3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83" name="Text Box 15">
          <a:extLst>
            <a:ext uri="{FF2B5EF4-FFF2-40B4-BE49-F238E27FC236}">
              <a16:creationId xmlns:a16="http://schemas.microsoft.com/office/drawing/2014/main" id="{C521C911-B44F-4388-8A6E-B4A45895C0E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84" name="Text Box 16">
          <a:extLst>
            <a:ext uri="{FF2B5EF4-FFF2-40B4-BE49-F238E27FC236}">
              <a16:creationId xmlns:a16="http://schemas.microsoft.com/office/drawing/2014/main" id="{50B32F7C-F95D-4D71-976B-429674E6C61F}"/>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85" name="Text Box 17">
          <a:extLst>
            <a:ext uri="{FF2B5EF4-FFF2-40B4-BE49-F238E27FC236}">
              <a16:creationId xmlns:a16="http://schemas.microsoft.com/office/drawing/2014/main" id="{C3900972-179D-4015-9791-E03A9DFFD3EE}"/>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86" name="Text Box 18">
          <a:extLst>
            <a:ext uri="{FF2B5EF4-FFF2-40B4-BE49-F238E27FC236}">
              <a16:creationId xmlns:a16="http://schemas.microsoft.com/office/drawing/2014/main" id="{B9E4389D-9CD2-4D8D-B91C-740EC1CE908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87" name="Text Box 19">
          <a:extLst>
            <a:ext uri="{FF2B5EF4-FFF2-40B4-BE49-F238E27FC236}">
              <a16:creationId xmlns:a16="http://schemas.microsoft.com/office/drawing/2014/main" id="{E7EA48AC-F5D3-471B-A119-3F8179C6F04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88" name="Text Box 20">
          <a:extLst>
            <a:ext uri="{FF2B5EF4-FFF2-40B4-BE49-F238E27FC236}">
              <a16:creationId xmlns:a16="http://schemas.microsoft.com/office/drawing/2014/main" id="{2B9C9AB4-2E37-456C-812E-27AC3B4FFE1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89" name="Text Box 21">
          <a:extLst>
            <a:ext uri="{FF2B5EF4-FFF2-40B4-BE49-F238E27FC236}">
              <a16:creationId xmlns:a16="http://schemas.microsoft.com/office/drawing/2014/main" id="{4831F791-2728-4831-A6F0-5E0BCF7C8AC3}"/>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90" name="Text Box 22">
          <a:extLst>
            <a:ext uri="{FF2B5EF4-FFF2-40B4-BE49-F238E27FC236}">
              <a16:creationId xmlns:a16="http://schemas.microsoft.com/office/drawing/2014/main" id="{3CDE5391-AC6A-4AFD-9D20-F04475989FA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91" name="Text Box 23">
          <a:extLst>
            <a:ext uri="{FF2B5EF4-FFF2-40B4-BE49-F238E27FC236}">
              <a16:creationId xmlns:a16="http://schemas.microsoft.com/office/drawing/2014/main" id="{D7F55A27-2F63-417E-A451-5E1D2FA158A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92" name="Text Box 24">
          <a:extLst>
            <a:ext uri="{FF2B5EF4-FFF2-40B4-BE49-F238E27FC236}">
              <a16:creationId xmlns:a16="http://schemas.microsoft.com/office/drawing/2014/main" id="{D707EEF2-B638-4746-BBE2-C9B506D102B0}"/>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93" name="Text Box 25">
          <a:extLst>
            <a:ext uri="{FF2B5EF4-FFF2-40B4-BE49-F238E27FC236}">
              <a16:creationId xmlns:a16="http://schemas.microsoft.com/office/drawing/2014/main" id="{9E6440B6-9851-45D5-B38C-8AC3A77608F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94" name="Text Box 26">
          <a:extLst>
            <a:ext uri="{FF2B5EF4-FFF2-40B4-BE49-F238E27FC236}">
              <a16:creationId xmlns:a16="http://schemas.microsoft.com/office/drawing/2014/main" id="{EC13530D-2797-4515-B97B-78BEF269B31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95" name="Text Box 27">
          <a:extLst>
            <a:ext uri="{FF2B5EF4-FFF2-40B4-BE49-F238E27FC236}">
              <a16:creationId xmlns:a16="http://schemas.microsoft.com/office/drawing/2014/main" id="{47351E04-12F3-46E6-A38D-7FAF8E7F8582}"/>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96" name="Text Box 28">
          <a:extLst>
            <a:ext uri="{FF2B5EF4-FFF2-40B4-BE49-F238E27FC236}">
              <a16:creationId xmlns:a16="http://schemas.microsoft.com/office/drawing/2014/main" id="{275EE45E-BD9C-4BD2-BBC3-052EB07AD5E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97" name="Text Box 29">
          <a:extLst>
            <a:ext uri="{FF2B5EF4-FFF2-40B4-BE49-F238E27FC236}">
              <a16:creationId xmlns:a16="http://schemas.microsoft.com/office/drawing/2014/main" id="{D200CB5D-8F72-49AC-BC5F-BD96B7A4DDC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98" name="Text Box 14">
          <a:extLst>
            <a:ext uri="{FF2B5EF4-FFF2-40B4-BE49-F238E27FC236}">
              <a16:creationId xmlns:a16="http://schemas.microsoft.com/office/drawing/2014/main" id="{F48D87B5-D16C-48AC-B33C-8D3B8F0CE9B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199" name="Text Box 15">
          <a:extLst>
            <a:ext uri="{FF2B5EF4-FFF2-40B4-BE49-F238E27FC236}">
              <a16:creationId xmlns:a16="http://schemas.microsoft.com/office/drawing/2014/main" id="{A4BBE8F5-14C3-4C85-A15D-7DF52D6816A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00" name="Text Box 16">
          <a:extLst>
            <a:ext uri="{FF2B5EF4-FFF2-40B4-BE49-F238E27FC236}">
              <a16:creationId xmlns:a16="http://schemas.microsoft.com/office/drawing/2014/main" id="{5DCF301A-0FCB-466F-AA7D-2885BED7F3E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01" name="Text Box 17">
          <a:extLst>
            <a:ext uri="{FF2B5EF4-FFF2-40B4-BE49-F238E27FC236}">
              <a16:creationId xmlns:a16="http://schemas.microsoft.com/office/drawing/2014/main" id="{D16C99A8-D434-4C84-939C-DF47F0BA32BA}"/>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02" name="Text Box 18">
          <a:extLst>
            <a:ext uri="{FF2B5EF4-FFF2-40B4-BE49-F238E27FC236}">
              <a16:creationId xmlns:a16="http://schemas.microsoft.com/office/drawing/2014/main" id="{6E2377C1-D56C-4645-88F3-8C3866899BB8}"/>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03" name="Text Box 19">
          <a:extLst>
            <a:ext uri="{FF2B5EF4-FFF2-40B4-BE49-F238E27FC236}">
              <a16:creationId xmlns:a16="http://schemas.microsoft.com/office/drawing/2014/main" id="{50D5FA44-88BC-4BC1-BEA6-911E3A1C443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04" name="Text Box 20">
          <a:extLst>
            <a:ext uri="{FF2B5EF4-FFF2-40B4-BE49-F238E27FC236}">
              <a16:creationId xmlns:a16="http://schemas.microsoft.com/office/drawing/2014/main" id="{DB244495-3187-42FC-BC47-7FD5B6BA1657}"/>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05" name="Text Box 21">
          <a:extLst>
            <a:ext uri="{FF2B5EF4-FFF2-40B4-BE49-F238E27FC236}">
              <a16:creationId xmlns:a16="http://schemas.microsoft.com/office/drawing/2014/main" id="{611538AB-082F-4EF5-B4CE-7B88DB4DE82E}"/>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06" name="Text Box 14">
          <a:extLst>
            <a:ext uri="{FF2B5EF4-FFF2-40B4-BE49-F238E27FC236}">
              <a16:creationId xmlns:a16="http://schemas.microsoft.com/office/drawing/2014/main" id="{09EAD7A2-C8FC-4BF4-B8DC-F223F4C590D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07" name="Text Box 15">
          <a:extLst>
            <a:ext uri="{FF2B5EF4-FFF2-40B4-BE49-F238E27FC236}">
              <a16:creationId xmlns:a16="http://schemas.microsoft.com/office/drawing/2014/main" id="{D98FD72E-4330-4077-A490-AAE2F462EC0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08" name="Text Box 16">
          <a:extLst>
            <a:ext uri="{FF2B5EF4-FFF2-40B4-BE49-F238E27FC236}">
              <a16:creationId xmlns:a16="http://schemas.microsoft.com/office/drawing/2014/main" id="{66869249-B22B-4137-89CB-35B2BBDD56E5}"/>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09" name="Text Box 17">
          <a:extLst>
            <a:ext uri="{FF2B5EF4-FFF2-40B4-BE49-F238E27FC236}">
              <a16:creationId xmlns:a16="http://schemas.microsoft.com/office/drawing/2014/main" id="{3DD48251-3364-4736-BEAC-BCD25521F638}"/>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10" name="Text Box 18">
          <a:extLst>
            <a:ext uri="{FF2B5EF4-FFF2-40B4-BE49-F238E27FC236}">
              <a16:creationId xmlns:a16="http://schemas.microsoft.com/office/drawing/2014/main" id="{A68C12D3-1D3E-4514-9330-7E1C9313DE4F}"/>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11" name="Text Box 19">
          <a:extLst>
            <a:ext uri="{FF2B5EF4-FFF2-40B4-BE49-F238E27FC236}">
              <a16:creationId xmlns:a16="http://schemas.microsoft.com/office/drawing/2014/main" id="{93AD3CAC-2A42-436B-B245-4818E48A28CF}"/>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12" name="Text Box 20">
          <a:extLst>
            <a:ext uri="{FF2B5EF4-FFF2-40B4-BE49-F238E27FC236}">
              <a16:creationId xmlns:a16="http://schemas.microsoft.com/office/drawing/2014/main" id="{C50B57BC-0EAE-4C95-97AD-94CCBDC4B3EC}"/>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13" name="Text Box 21">
          <a:extLst>
            <a:ext uri="{FF2B5EF4-FFF2-40B4-BE49-F238E27FC236}">
              <a16:creationId xmlns:a16="http://schemas.microsoft.com/office/drawing/2014/main" id="{22D5FE42-865C-4914-B5E6-D6A1941CFF1F}"/>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14" name="Text Box 22">
          <a:extLst>
            <a:ext uri="{FF2B5EF4-FFF2-40B4-BE49-F238E27FC236}">
              <a16:creationId xmlns:a16="http://schemas.microsoft.com/office/drawing/2014/main" id="{E8C9E7AD-146E-4EB0-9E89-DC46E417B26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15" name="Text Box 23">
          <a:extLst>
            <a:ext uri="{FF2B5EF4-FFF2-40B4-BE49-F238E27FC236}">
              <a16:creationId xmlns:a16="http://schemas.microsoft.com/office/drawing/2014/main" id="{DA7AA08A-7379-4202-95A3-B9096FA1E13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16" name="Text Box 24">
          <a:extLst>
            <a:ext uri="{FF2B5EF4-FFF2-40B4-BE49-F238E27FC236}">
              <a16:creationId xmlns:a16="http://schemas.microsoft.com/office/drawing/2014/main" id="{8A3A81D7-E5CA-4178-9986-2B26AA6D02E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17" name="Text Box 25">
          <a:extLst>
            <a:ext uri="{FF2B5EF4-FFF2-40B4-BE49-F238E27FC236}">
              <a16:creationId xmlns:a16="http://schemas.microsoft.com/office/drawing/2014/main" id="{2DF6AFBE-2846-47B2-9088-2D6DE1E9069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18" name="Text Box 26">
          <a:extLst>
            <a:ext uri="{FF2B5EF4-FFF2-40B4-BE49-F238E27FC236}">
              <a16:creationId xmlns:a16="http://schemas.microsoft.com/office/drawing/2014/main" id="{DAB3927C-523C-40E7-B7F8-2732201600E2}"/>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19" name="Text Box 27">
          <a:extLst>
            <a:ext uri="{FF2B5EF4-FFF2-40B4-BE49-F238E27FC236}">
              <a16:creationId xmlns:a16="http://schemas.microsoft.com/office/drawing/2014/main" id="{0641B459-3929-4387-87C9-9F8814B6E08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20" name="Text Box 28">
          <a:extLst>
            <a:ext uri="{FF2B5EF4-FFF2-40B4-BE49-F238E27FC236}">
              <a16:creationId xmlns:a16="http://schemas.microsoft.com/office/drawing/2014/main" id="{9B02D0F1-184F-440B-8A16-826A24FAD43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21" name="Text Box 29">
          <a:extLst>
            <a:ext uri="{FF2B5EF4-FFF2-40B4-BE49-F238E27FC236}">
              <a16:creationId xmlns:a16="http://schemas.microsoft.com/office/drawing/2014/main" id="{1C3681FC-0A50-49B8-AFA7-ABC1B57805E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22" name="Text Box 14">
          <a:extLst>
            <a:ext uri="{FF2B5EF4-FFF2-40B4-BE49-F238E27FC236}">
              <a16:creationId xmlns:a16="http://schemas.microsoft.com/office/drawing/2014/main" id="{B12F1E71-62AA-45D6-B040-DC195B23CC5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23" name="Text Box 15">
          <a:extLst>
            <a:ext uri="{FF2B5EF4-FFF2-40B4-BE49-F238E27FC236}">
              <a16:creationId xmlns:a16="http://schemas.microsoft.com/office/drawing/2014/main" id="{B9EE904A-8297-4866-A48B-8DA0A103585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24" name="Text Box 16">
          <a:extLst>
            <a:ext uri="{FF2B5EF4-FFF2-40B4-BE49-F238E27FC236}">
              <a16:creationId xmlns:a16="http://schemas.microsoft.com/office/drawing/2014/main" id="{4F23FBE0-DF52-4BA5-8CCD-B56BD4317BB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25" name="Text Box 17">
          <a:extLst>
            <a:ext uri="{FF2B5EF4-FFF2-40B4-BE49-F238E27FC236}">
              <a16:creationId xmlns:a16="http://schemas.microsoft.com/office/drawing/2014/main" id="{DCC5762C-8E8C-46D8-96A6-B1CDC4EA4614}"/>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26" name="Text Box 18">
          <a:extLst>
            <a:ext uri="{FF2B5EF4-FFF2-40B4-BE49-F238E27FC236}">
              <a16:creationId xmlns:a16="http://schemas.microsoft.com/office/drawing/2014/main" id="{8034052C-9637-4CEA-9C35-FBABF857813F}"/>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27" name="Text Box 19">
          <a:extLst>
            <a:ext uri="{FF2B5EF4-FFF2-40B4-BE49-F238E27FC236}">
              <a16:creationId xmlns:a16="http://schemas.microsoft.com/office/drawing/2014/main" id="{E0F78A68-C112-4843-BA54-50700140B22F}"/>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28" name="Text Box 20">
          <a:extLst>
            <a:ext uri="{FF2B5EF4-FFF2-40B4-BE49-F238E27FC236}">
              <a16:creationId xmlns:a16="http://schemas.microsoft.com/office/drawing/2014/main" id="{A928196E-FEC3-43B3-98E0-B30E7E3931DD}"/>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29" name="Text Box 21">
          <a:extLst>
            <a:ext uri="{FF2B5EF4-FFF2-40B4-BE49-F238E27FC236}">
              <a16:creationId xmlns:a16="http://schemas.microsoft.com/office/drawing/2014/main" id="{F1D56DE5-8850-416F-B0F6-A56021B8E8B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30" name="Text Box 14">
          <a:extLst>
            <a:ext uri="{FF2B5EF4-FFF2-40B4-BE49-F238E27FC236}">
              <a16:creationId xmlns:a16="http://schemas.microsoft.com/office/drawing/2014/main" id="{80A768ED-83F1-4ADD-88EC-C2EE27F3175B}"/>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31" name="Text Box 15">
          <a:extLst>
            <a:ext uri="{FF2B5EF4-FFF2-40B4-BE49-F238E27FC236}">
              <a16:creationId xmlns:a16="http://schemas.microsoft.com/office/drawing/2014/main" id="{57E258E9-7B9E-43C5-AAA4-AEDB3F5A581F}"/>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32" name="Text Box 16">
          <a:extLst>
            <a:ext uri="{FF2B5EF4-FFF2-40B4-BE49-F238E27FC236}">
              <a16:creationId xmlns:a16="http://schemas.microsoft.com/office/drawing/2014/main" id="{7C3ED43D-23E9-40FF-96BD-D82FC41919E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33" name="Text Box 17">
          <a:extLst>
            <a:ext uri="{FF2B5EF4-FFF2-40B4-BE49-F238E27FC236}">
              <a16:creationId xmlns:a16="http://schemas.microsoft.com/office/drawing/2014/main" id="{D6A3D75C-3012-4FF2-AF07-4B937E53634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34" name="Text Box 18">
          <a:extLst>
            <a:ext uri="{FF2B5EF4-FFF2-40B4-BE49-F238E27FC236}">
              <a16:creationId xmlns:a16="http://schemas.microsoft.com/office/drawing/2014/main" id="{A1193DDF-4C16-41C7-B8E9-BA83F341834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35" name="Text Box 19">
          <a:extLst>
            <a:ext uri="{FF2B5EF4-FFF2-40B4-BE49-F238E27FC236}">
              <a16:creationId xmlns:a16="http://schemas.microsoft.com/office/drawing/2014/main" id="{CD1D3536-D3EE-4E35-84CC-DA4597BA4881}"/>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36" name="Text Box 20">
          <a:extLst>
            <a:ext uri="{FF2B5EF4-FFF2-40B4-BE49-F238E27FC236}">
              <a16:creationId xmlns:a16="http://schemas.microsoft.com/office/drawing/2014/main" id="{A1FA8969-FA34-4B5C-BFF4-49E6A6ABB4E9}"/>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50</xdr:row>
      <xdr:rowOff>0</xdr:rowOff>
    </xdr:from>
    <xdr:to>
      <xdr:col>2</xdr:col>
      <xdr:colOff>781050</xdr:colOff>
      <xdr:row>50</xdr:row>
      <xdr:rowOff>133350</xdr:rowOff>
    </xdr:to>
    <xdr:sp macro="" textlink="">
      <xdr:nvSpPr>
        <xdr:cNvPr id="4237" name="Text Box 21">
          <a:extLst>
            <a:ext uri="{FF2B5EF4-FFF2-40B4-BE49-F238E27FC236}">
              <a16:creationId xmlns:a16="http://schemas.microsoft.com/office/drawing/2014/main" id="{91381150-A752-434D-9C5B-DE95F624DAA6}"/>
            </a:ext>
          </a:extLst>
        </xdr:cNvPr>
        <xdr:cNvSpPr txBox="1">
          <a:spLocks noChangeArrowheads="1"/>
        </xdr:cNvSpPr>
      </xdr:nvSpPr>
      <xdr:spPr bwMode="auto">
        <a:xfrm>
          <a:off x="1438275" y="13249275"/>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57149</xdr:rowOff>
    </xdr:to>
    <xdr:sp macro="" textlink="">
      <xdr:nvSpPr>
        <xdr:cNvPr id="4238" name="TextBox 3">
          <a:extLst>
            <a:ext uri="{FF2B5EF4-FFF2-40B4-BE49-F238E27FC236}">
              <a16:creationId xmlns:a16="http://schemas.microsoft.com/office/drawing/2014/main" id="{79871A0A-D753-4753-A874-894B06BB98E3}"/>
            </a:ext>
          </a:extLst>
        </xdr:cNvPr>
        <xdr:cNvSpPr txBox="1">
          <a:spLocks noChangeArrowheads="1"/>
        </xdr:cNvSpPr>
      </xdr:nvSpPr>
      <xdr:spPr bwMode="auto">
        <a:xfrm>
          <a:off x="2346325" y="1292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69849</xdr:rowOff>
    </xdr:to>
    <xdr:sp macro="" textlink="">
      <xdr:nvSpPr>
        <xdr:cNvPr id="4239" name="TextBox 3">
          <a:extLst>
            <a:ext uri="{FF2B5EF4-FFF2-40B4-BE49-F238E27FC236}">
              <a16:creationId xmlns:a16="http://schemas.microsoft.com/office/drawing/2014/main" id="{F44EC35C-9E8F-46BB-BB9A-6D13AFE5084B}"/>
            </a:ext>
          </a:extLst>
        </xdr:cNvPr>
        <xdr:cNvSpPr txBox="1">
          <a:spLocks noChangeArrowheads="1"/>
        </xdr:cNvSpPr>
      </xdr:nvSpPr>
      <xdr:spPr bwMode="auto">
        <a:xfrm>
          <a:off x="2346325" y="12925425"/>
          <a:ext cx="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57149</xdr:rowOff>
    </xdr:to>
    <xdr:sp macro="" textlink="">
      <xdr:nvSpPr>
        <xdr:cNvPr id="4240" name="TextBox 3">
          <a:extLst>
            <a:ext uri="{FF2B5EF4-FFF2-40B4-BE49-F238E27FC236}">
              <a16:creationId xmlns:a16="http://schemas.microsoft.com/office/drawing/2014/main" id="{3AB3156A-CDFD-4363-9759-74FD5C9D2177}"/>
            </a:ext>
          </a:extLst>
        </xdr:cNvPr>
        <xdr:cNvSpPr txBox="1">
          <a:spLocks noChangeArrowheads="1"/>
        </xdr:cNvSpPr>
      </xdr:nvSpPr>
      <xdr:spPr bwMode="auto">
        <a:xfrm>
          <a:off x="2346325" y="1292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47624</xdr:rowOff>
    </xdr:to>
    <xdr:sp macro="" textlink="">
      <xdr:nvSpPr>
        <xdr:cNvPr id="4241" name="TextBox 3">
          <a:extLst>
            <a:ext uri="{FF2B5EF4-FFF2-40B4-BE49-F238E27FC236}">
              <a16:creationId xmlns:a16="http://schemas.microsoft.com/office/drawing/2014/main" id="{3BABD66A-EF3B-482D-843F-5F146B086881}"/>
            </a:ext>
          </a:extLst>
        </xdr:cNvPr>
        <xdr:cNvSpPr txBox="1">
          <a:spLocks noChangeArrowheads="1"/>
        </xdr:cNvSpPr>
      </xdr:nvSpPr>
      <xdr:spPr bwMode="auto">
        <a:xfrm>
          <a:off x="2346325" y="12925425"/>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34924</xdr:rowOff>
    </xdr:to>
    <xdr:sp macro="" textlink="">
      <xdr:nvSpPr>
        <xdr:cNvPr id="4242" name="TextBox 3">
          <a:extLst>
            <a:ext uri="{FF2B5EF4-FFF2-40B4-BE49-F238E27FC236}">
              <a16:creationId xmlns:a16="http://schemas.microsoft.com/office/drawing/2014/main" id="{084ADBE7-AC19-4305-A91D-E9498A94C591}"/>
            </a:ext>
          </a:extLst>
        </xdr:cNvPr>
        <xdr:cNvSpPr txBox="1">
          <a:spLocks noChangeArrowheads="1"/>
        </xdr:cNvSpPr>
      </xdr:nvSpPr>
      <xdr:spPr bwMode="auto">
        <a:xfrm>
          <a:off x="2346325" y="12925425"/>
          <a:ext cx="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243" name="TextBox 3">
          <a:extLst>
            <a:ext uri="{FF2B5EF4-FFF2-40B4-BE49-F238E27FC236}">
              <a16:creationId xmlns:a16="http://schemas.microsoft.com/office/drawing/2014/main" id="{F79DFE9C-C793-4C5A-872C-7A4AD9E0A11E}"/>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244" name="TextBox 3">
          <a:extLst>
            <a:ext uri="{FF2B5EF4-FFF2-40B4-BE49-F238E27FC236}">
              <a16:creationId xmlns:a16="http://schemas.microsoft.com/office/drawing/2014/main" id="{986DA3E7-8756-4B87-9F93-694C455B2A1A}"/>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45" name="Text Box 22">
          <a:extLst>
            <a:ext uri="{FF2B5EF4-FFF2-40B4-BE49-F238E27FC236}">
              <a16:creationId xmlns:a16="http://schemas.microsoft.com/office/drawing/2014/main" id="{27DBA991-C790-46B3-AB74-91FBBC72B88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46" name="Text Box 23">
          <a:extLst>
            <a:ext uri="{FF2B5EF4-FFF2-40B4-BE49-F238E27FC236}">
              <a16:creationId xmlns:a16="http://schemas.microsoft.com/office/drawing/2014/main" id="{C1FF6E6E-33A3-4559-96C4-0892BC6476C4}"/>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47" name="Text Box 24">
          <a:extLst>
            <a:ext uri="{FF2B5EF4-FFF2-40B4-BE49-F238E27FC236}">
              <a16:creationId xmlns:a16="http://schemas.microsoft.com/office/drawing/2014/main" id="{73800F31-B456-4409-A27A-32A1ECE84D1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48" name="Text Box 25">
          <a:extLst>
            <a:ext uri="{FF2B5EF4-FFF2-40B4-BE49-F238E27FC236}">
              <a16:creationId xmlns:a16="http://schemas.microsoft.com/office/drawing/2014/main" id="{8941E4E8-B9DC-4982-8352-A4FCA176BDFB}"/>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49" name="Text Box 26">
          <a:extLst>
            <a:ext uri="{FF2B5EF4-FFF2-40B4-BE49-F238E27FC236}">
              <a16:creationId xmlns:a16="http://schemas.microsoft.com/office/drawing/2014/main" id="{0B3670D6-9E76-48EC-908B-818BB3136C5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50" name="Text Box 27">
          <a:extLst>
            <a:ext uri="{FF2B5EF4-FFF2-40B4-BE49-F238E27FC236}">
              <a16:creationId xmlns:a16="http://schemas.microsoft.com/office/drawing/2014/main" id="{FFA2296A-C214-4CD9-8E04-154B17A654B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51" name="Text Box 28">
          <a:extLst>
            <a:ext uri="{FF2B5EF4-FFF2-40B4-BE49-F238E27FC236}">
              <a16:creationId xmlns:a16="http://schemas.microsoft.com/office/drawing/2014/main" id="{6AE4D304-4D4E-4394-82BB-DA6B136F3B1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52" name="Text Box 29">
          <a:extLst>
            <a:ext uri="{FF2B5EF4-FFF2-40B4-BE49-F238E27FC236}">
              <a16:creationId xmlns:a16="http://schemas.microsoft.com/office/drawing/2014/main" id="{ACD969F5-D22E-478C-B782-799904B691D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53" name="Text Box 14">
          <a:extLst>
            <a:ext uri="{FF2B5EF4-FFF2-40B4-BE49-F238E27FC236}">
              <a16:creationId xmlns:a16="http://schemas.microsoft.com/office/drawing/2014/main" id="{186691C9-CDF9-4199-990A-980AA4D59126}"/>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54" name="Text Box 15">
          <a:extLst>
            <a:ext uri="{FF2B5EF4-FFF2-40B4-BE49-F238E27FC236}">
              <a16:creationId xmlns:a16="http://schemas.microsoft.com/office/drawing/2014/main" id="{990C7247-3690-4669-A7A7-FFE212DD24E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55" name="Text Box 16">
          <a:extLst>
            <a:ext uri="{FF2B5EF4-FFF2-40B4-BE49-F238E27FC236}">
              <a16:creationId xmlns:a16="http://schemas.microsoft.com/office/drawing/2014/main" id="{1C9481DD-7534-4616-AC9F-3BACAEB8FD7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56" name="Text Box 17">
          <a:extLst>
            <a:ext uri="{FF2B5EF4-FFF2-40B4-BE49-F238E27FC236}">
              <a16:creationId xmlns:a16="http://schemas.microsoft.com/office/drawing/2014/main" id="{D7E958EC-BD49-4BB4-905A-9855065E62D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57" name="Text Box 18">
          <a:extLst>
            <a:ext uri="{FF2B5EF4-FFF2-40B4-BE49-F238E27FC236}">
              <a16:creationId xmlns:a16="http://schemas.microsoft.com/office/drawing/2014/main" id="{D978707B-CDFB-4D63-8F3F-213C27794963}"/>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58" name="Text Box 19">
          <a:extLst>
            <a:ext uri="{FF2B5EF4-FFF2-40B4-BE49-F238E27FC236}">
              <a16:creationId xmlns:a16="http://schemas.microsoft.com/office/drawing/2014/main" id="{6F5210CA-CCE6-43EE-9922-D223A7705D9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59" name="Text Box 20">
          <a:extLst>
            <a:ext uri="{FF2B5EF4-FFF2-40B4-BE49-F238E27FC236}">
              <a16:creationId xmlns:a16="http://schemas.microsoft.com/office/drawing/2014/main" id="{BF923044-914E-4A26-9F04-80D5467906A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60" name="Text Box 21">
          <a:extLst>
            <a:ext uri="{FF2B5EF4-FFF2-40B4-BE49-F238E27FC236}">
              <a16:creationId xmlns:a16="http://schemas.microsoft.com/office/drawing/2014/main" id="{6C64E887-EBD8-46E2-9C39-70819746D88B}"/>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61" name="Text Box 14">
          <a:extLst>
            <a:ext uri="{FF2B5EF4-FFF2-40B4-BE49-F238E27FC236}">
              <a16:creationId xmlns:a16="http://schemas.microsoft.com/office/drawing/2014/main" id="{07C08A04-2928-4775-B9FE-5D0537481C3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62" name="Text Box 15">
          <a:extLst>
            <a:ext uri="{FF2B5EF4-FFF2-40B4-BE49-F238E27FC236}">
              <a16:creationId xmlns:a16="http://schemas.microsoft.com/office/drawing/2014/main" id="{A7B0A3C4-B945-42EE-B5E2-992D538CD226}"/>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63" name="Text Box 16">
          <a:extLst>
            <a:ext uri="{FF2B5EF4-FFF2-40B4-BE49-F238E27FC236}">
              <a16:creationId xmlns:a16="http://schemas.microsoft.com/office/drawing/2014/main" id="{D0F60A06-F5CF-405F-8FEE-A0202E40BD8B}"/>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64" name="Text Box 17">
          <a:extLst>
            <a:ext uri="{FF2B5EF4-FFF2-40B4-BE49-F238E27FC236}">
              <a16:creationId xmlns:a16="http://schemas.microsoft.com/office/drawing/2014/main" id="{12A37C6B-F8BF-40F2-A034-0B8064C89399}"/>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65" name="Text Box 18">
          <a:extLst>
            <a:ext uri="{FF2B5EF4-FFF2-40B4-BE49-F238E27FC236}">
              <a16:creationId xmlns:a16="http://schemas.microsoft.com/office/drawing/2014/main" id="{D7463E2A-22E5-4828-A2C9-2DB836B68163}"/>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66" name="Text Box 19">
          <a:extLst>
            <a:ext uri="{FF2B5EF4-FFF2-40B4-BE49-F238E27FC236}">
              <a16:creationId xmlns:a16="http://schemas.microsoft.com/office/drawing/2014/main" id="{E7E033FE-C106-41D4-AC1C-747DC75DDD6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67" name="Text Box 20">
          <a:extLst>
            <a:ext uri="{FF2B5EF4-FFF2-40B4-BE49-F238E27FC236}">
              <a16:creationId xmlns:a16="http://schemas.microsoft.com/office/drawing/2014/main" id="{2281DDCF-8ADC-4A7B-AC9C-5A0FD842E3D3}"/>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68" name="Text Box 21">
          <a:extLst>
            <a:ext uri="{FF2B5EF4-FFF2-40B4-BE49-F238E27FC236}">
              <a16:creationId xmlns:a16="http://schemas.microsoft.com/office/drawing/2014/main" id="{9F29EF90-966B-446D-B63A-727A398B26D7}"/>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69" name="Text Box 22">
          <a:extLst>
            <a:ext uri="{FF2B5EF4-FFF2-40B4-BE49-F238E27FC236}">
              <a16:creationId xmlns:a16="http://schemas.microsoft.com/office/drawing/2014/main" id="{2628935E-47E4-4F80-B4BB-970F661EDC8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70" name="Text Box 23">
          <a:extLst>
            <a:ext uri="{FF2B5EF4-FFF2-40B4-BE49-F238E27FC236}">
              <a16:creationId xmlns:a16="http://schemas.microsoft.com/office/drawing/2014/main" id="{779849C9-81D1-40B9-83B9-DB441CE9AA5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71" name="Text Box 24">
          <a:extLst>
            <a:ext uri="{FF2B5EF4-FFF2-40B4-BE49-F238E27FC236}">
              <a16:creationId xmlns:a16="http://schemas.microsoft.com/office/drawing/2014/main" id="{9B2B133E-28DD-44AF-BB95-0A40C9827AA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72" name="Text Box 25">
          <a:extLst>
            <a:ext uri="{FF2B5EF4-FFF2-40B4-BE49-F238E27FC236}">
              <a16:creationId xmlns:a16="http://schemas.microsoft.com/office/drawing/2014/main" id="{93FEF526-454B-4781-8894-E8B864D2F4A4}"/>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73" name="Text Box 26">
          <a:extLst>
            <a:ext uri="{FF2B5EF4-FFF2-40B4-BE49-F238E27FC236}">
              <a16:creationId xmlns:a16="http://schemas.microsoft.com/office/drawing/2014/main" id="{6AB30C64-8C29-40E3-B0A1-D5A0C96AA2B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74" name="Text Box 27">
          <a:extLst>
            <a:ext uri="{FF2B5EF4-FFF2-40B4-BE49-F238E27FC236}">
              <a16:creationId xmlns:a16="http://schemas.microsoft.com/office/drawing/2014/main" id="{D6C125CC-A788-4D87-9ED7-2048238AA74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75" name="Text Box 28">
          <a:extLst>
            <a:ext uri="{FF2B5EF4-FFF2-40B4-BE49-F238E27FC236}">
              <a16:creationId xmlns:a16="http://schemas.microsoft.com/office/drawing/2014/main" id="{525BE982-F4D3-425E-A0F6-C42B64A5945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76" name="Text Box 29">
          <a:extLst>
            <a:ext uri="{FF2B5EF4-FFF2-40B4-BE49-F238E27FC236}">
              <a16:creationId xmlns:a16="http://schemas.microsoft.com/office/drawing/2014/main" id="{B0E8C898-1593-4DD0-B9AE-6BD044871FF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77" name="Text Box 14">
          <a:extLst>
            <a:ext uri="{FF2B5EF4-FFF2-40B4-BE49-F238E27FC236}">
              <a16:creationId xmlns:a16="http://schemas.microsoft.com/office/drawing/2014/main" id="{4B2FB3E8-8E33-48EB-B972-F57D6EE85EE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78" name="Text Box 15">
          <a:extLst>
            <a:ext uri="{FF2B5EF4-FFF2-40B4-BE49-F238E27FC236}">
              <a16:creationId xmlns:a16="http://schemas.microsoft.com/office/drawing/2014/main" id="{9C8147B8-7B5F-489C-9AAC-8FC49318587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79" name="Text Box 16">
          <a:extLst>
            <a:ext uri="{FF2B5EF4-FFF2-40B4-BE49-F238E27FC236}">
              <a16:creationId xmlns:a16="http://schemas.microsoft.com/office/drawing/2014/main" id="{FE2B55E5-D1D5-4F33-8636-11F35E4E064F}"/>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80" name="Text Box 17">
          <a:extLst>
            <a:ext uri="{FF2B5EF4-FFF2-40B4-BE49-F238E27FC236}">
              <a16:creationId xmlns:a16="http://schemas.microsoft.com/office/drawing/2014/main" id="{6B71B914-6DC2-4367-ADE0-DEC3D223857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81" name="Text Box 18">
          <a:extLst>
            <a:ext uri="{FF2B5EF4-FFF2-40B4-BE49-F238E27FC236}">
              <a16:creationId xmlns:a16="http://schemas.microsoft.com/office/drawing/2014/main" id="{CB5771FF-DDA8-469F-B7FE-280D9C5E3744}"/>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82" name="Text Box 19">
          <a:extLst>
            <a:ext uri="{FF2B5EF4-FFF2-40B4-BE49-F238E27FC236}">
              <a16:creationId xmlns:a16="http://schemas.microsoft.com/office/drawing/2014/main" id="{D7F56DB4-CA1E-4689-A670-020524136D9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83" name="Text Box 20">
          <a:extLst>
            <a:ext uri="{FF2B5EF4-FFF2-40B4-BE49-F238E27FC236}">
              <a16:creationId xmlns:a16="http://schemas.microsoft.com/office/drawing/2014/main" id="{23624A03-929C-452B-A0F6-C30B89FE1C26}"/>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84" name="Text Box 21">
          <a:extLst>
            <a:ext uri="{FF2B5EF4-FFF2-40B4-BE49-F238E27FC236}">
              <a16:creationId xmlns:a16="http://schemas.microsoft.com/office/drawing/2014/main" id="{BBF3A64C-1626-454B-BA07-B03194BB9F7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85" name="Text Box 14">
          <a:extLst>
            <a:ext uri="{FF2B5EF4-FFF2-40B4-BE49-F238E27FC236}">
              <a16:creationId xmlns:a16="http://schemas.microsoft.com/office/drawing/2014/main" id="{73A203ED-E463-4C2D-8499-57F61A5D953F}"/>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86" name="Text Box 15">
          <a:extLst>
            <a:ext uri="{FF2B5EF4-FFF2-40B4-BE49-F238E27FC236}">
              <a16:creationId xmlns:a16="http://schemas.microsoft.com/office/drawing/2014/main" id="{28D5AB6A-A11D-4367-8C35-2F5928E5629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87" name="Text Box 16">
          <a:extLst>
            <a:ext uri="{FF2B5EF4-FFF2-40B4-BE49-F238E27FC236}">
              <a16:creationId xmlns:a16="http://schemas.microsoft.com/office/drawing/2014/main" id="{A88DD80F-D1BA-4934-A846-F4EEDF2D061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88" name="Text Box 17">
          <a:extLst>
            <a:ext uri="{FF2B5EF4-FFF2-40B4-BE49-F238E27FC236}">
              <a16:creationId xmlns:a16="http://schemas.microsoft.com/office/drawing/2014/main" id="{28AF84E4-E3B4-4A21-A596-6D8D71B0AFF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89" name="Text Box 18">
          <a:extLst>
            <a:ext uri="{FF2B5EF4-FFF2-40B4-BE49-F238E27FC236}">
              <a16:creationId xmlns:a16="http://schemas.microsoft.com/office/drawing/2014/main" id="{DCA0B47E-4CE6-4F1D-A0CC-FB5CA31A7BB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90" name="Text Box 19">
          <a:extLst>
            <a:ext uri="{FF2B5EF4-FFF2-40B4-BE49-F238E27FC236}">
              <a16:creationId xmlns:a16="http://schemas.microsoft.com/office/drawing/2014/main" id="{BA4AB22F-4FF1-4672-8576-54AB4729862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91" name="Text Box 20">
          <a:extLst>
            <a:ext uri="{FF2B5EF4-FFF2-40B4-BE49-F238E27FC236}">
              <a16:creationId xmlns:a16="http://schemas.microsoft.com/office/drawing/2014/main" id="{3AE41B24-E03C-434B-9B36-D91FF64F22F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92" name="Text Box 21">
          <a:extLst>
            <a:ext uri="{FF2B5EF4-FFF2-40B4-BE49-F238E27FC236}">
              <a16:creationId xmlns:a16="http://schemas.microsoft.com/office/drawing/2014/main" id="{0AC2497E-7641-4909-8129-D9639F97313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93" name="Text Box 22">
          <a:extLst>
            <a:ext uri="{FF2B5EF4-FFF2-40B4-BE49-F238E27FC236}">
              <a16:creationId xmlns:a16="http://schemas.microsoft.com/office/drawing/2014/main" id="{E0359A63-E290-4D89-A3FB-246896B8113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94" name="Text Box 23">
          <a:extLst>
            <a:ext uri="{FF2B5EF4-FFF2-40B4-BE49-F238E27FC236}">
              <a16:creationId xmlns:a16="http://schemas.microsoft.com/office/drawing/2014/main" id="{C6DCE30F-282C-43BB-845F-028ED0E91D9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95" name="Text Box 24">
          <a:extLst>
            <a:ext uri="{FF2B5EF4-FFF2-40B4-BE49-F238E27FC236}">
              <a16:creationId xmlns:a16="http://schemas.microsoft.com/office/drawing/2014/main" id="{8E63E318-8073-4047-B4DE-6AB479C9A6C3}"/>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96" name="Text Box 25">
          <a:extLst>
            <a:ext uri="{FF2B5EF4-FFF2-40B4-BE49-F238E27FC236}">
              <a16:creationId xmlns:a16="http://schemas.microsoft.com/office/drawing/2014/main" id="{1E8242E9-6633-4DF3-920E-5BE0D404A3D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97" name="Text Box 26">
          <a:extLst>
            <a:ext uri="{FF2B5EF4-FFF2-40B4-BE49-F238E27FC236}">
              <a16:creationId xmlns:a16="http://schemas.microsoft.com/office/drawing/2014/main" id="{374D92DB-C939-4FB5-B4D6-C37BC43CFEB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98" name="Text Box 27">
          <a:extLst>
            <a:ext uri="{FF2B5EF4-FFF2-40B4-BE49-F238E27FC236}">
              <a16:creationId xmlns:a16="http://schemas.microsoft.com/office/drawing/2014/main" id="{5C4CF0B0-5125-4017-AFE1-42614F2027A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299" name="Text Box 28">
          <a:extLst>
            <a:ext uri="{FF2B5EF4-FFF2-40B4-BE49-F238E27FC236}">
              <a16:creationId xmlns:a16="http://schemas.microsoft.com/office/drawing/2014/main" id="{ADB6BBB4-6896-4879-9AD9-4FE5550DBA6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00" name="Text Box 29">
          <a:extLst>
            <a:ext uri="{FF2B5EF4-FFF2-40B4-BE49-F238E27FC236}">
              <a16:creationId xmlns:a16="http://schemas.microsoft.com/office/drawing/2014/main" id="{3466EDA5-C270-43AE-AA86-3719A70264B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01" name="Text Box 14">
          <a:extLst>
            <a:ext uri="{FF2B5EF4-FFF2-40B4-BE49-F238E27FC236}">
              <a16:creationId xmlns:a16="http://schemas.microsoft.com/office/drawing/2014/main" id="{D0C8ADC1-888F-4CB0-99FF-6C226EE4B7C4}"/>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02" name="Text Box 15">
          <a:extLst>
            <a:ext uri="{FF2B5EF4-FFF2-40B4-BE49-F238E27FC236}">
              <a16:creationId xmlns:a16="http://schemas.microsoft.com/office/drawing/2014/main" id="{5B1DE69B-5388-4F4E-86ED-E00AF00012CB}"/>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03" name="Text Box 16">
          <a:extLst>
            <a:ext uri="{FF2B5EF4-FFF2-40B4-BE49-F238E27FC236}">
              <a16:creationId xmlns:a16="http://schemas.microsoft.com/office/drawing/2014/main" id="{8818888E-676A-4DA5-AA2D-CD9B86000776}"/>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04" name="Text Box 17">
          <a:extLst>
            <a:ext uri="{FF2B5EF4-FFF2-40B4-BE49-F238E27FC236}">
              <a16:creationId xmlns:a16="http://schemas.microsoft.com/office/drawing/2014/main" id="{D1EC1647-C367-4FCA-89DF-697F3024084F}"/>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05" name="Text Box 18">
          <a:extLst>
            <a:ext uri="{FF2B5EF4-FFF2-40B4-BE49-F238E27FC236}">
              <a16:creationId xmlns:a16="http://schemas.microsoft.com/office/drawing/2014/main" id="{FD0E696B-BFE4-4535-AC82-EE4B3939EF1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06" name="Text Box 19">
          <a:extLst>
            <a:ext uri="{FF2B5EF4-FFF2-40B4-BE49-F238E27FC236}">
              <a16:creationId xmlns:a16="http://schemas.microsoft.com/office/drawing/2014/main" id="{20E9D962-5131-4366-B3D3-B7B7DE26650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07" name="Text Box 20">
          <a:extLst>
            <a:ext uri="{FF2B5EF4-FFF2-40B4-BE49-F238E27FC236}">
              <a16:creationId xmlns:a16="http://schemas.microsoft.com/office/drawing/2014/main" id="{B4A2879F-62FC-42AA-B204-701DF66B417F}"/>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08" name="Text Box 21">
          <a:extLst>
            <a:ext uri="{FF2B5EF4-FFF2-40B4-BE49-F238E27FC236}">
              <a16:creationId xmlns:a16="http://schemas.microsoft.com/office/drawing/2014/main" id="{7498560A-4210-45D8-9F9F-6B372DD9A73F}"/>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09" name="Text Box 14">
          <a:extLst>
            <a:ext uri="{FF2B5EF4-FFF2-40B4-BE49-F238E27FC236}">
              <a16:creationId xmlns:a16="http://schemas.microsoft.com/office/drawing/2014/main" id="{A200CA96-1514-40B1-B1ED-698220E1F8A9}"/>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10" name="Text Box 15">
          <a:extLst>
            <a:ext uri="{FF2B5EF4-FFF2-40B4-BE49-F238E27FC236}">
              <a16:creationId xmlns:a16="http://schemas.microsoft.com/office/drawing/2014/main" id="{DDD37BD7-94DF-4DE0-86F2-46EA46545239}"/>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11" name="Text Box 16">
          <a:extLst>
            <a:ext uri="{FF2B5EF4-FFF2-40B4-BE49-F238E27FC236}">
              <a16:creationId xmlns:a16="http://schemas.microsoft.com/office/drawing/2014/main" id="{129CE9F6-C3F0-4397-9D38-EABE6B955D1F}"/>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12" name="Text Box 17">
          <a:extLst>
            <a:ext uri="{FF2B5EF4-FFF2-40B4-BE49-F238E27FC236}">
              <a16:creationId xmlns:a16="http://schemas.microsoft.com/office/drawing/2014/main" id="{EF578C97-0D75-4FC6-8C5C-3545958905F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13" name="Text Box 18">
          <a:extLst>
            <a:ext uri="{FF2B5EF4-FFF2-40B4-BE49-F238E27FC236}">
              <a16:creationId xmlns:a16="http://schemas.microsoft.com/office/drawing/2014/main" id="{92065291-5275-4242-BE0B-9F9600BECCC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14" name="Text Box 19">
          <a:extLst>
            <a:ext uri="{FF2B5EF4-FFF2-40B4-BE49-F238E27FC236}">
              <a16:creationId xmlns:a16="http://schemas.microsoft.com/office/drawing/2014/main" id="{D8D4C148-A3DB-47C5-8BA2-B9D35B748A47}"/>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15" name="Text Box 20">
          <a:extLst>
            <a:ext uri="{FF2B5EF4-FFF2-40B4-BE49-F238E27FC236}">
              <a16:creationId xmlns:a16="http://schemas.microsoft.com/office/drawing/2014/main" id="{B0F74E18-C3F2-4C11-9670-BF41F2C80BE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16" name="Text Box 21">
          <a:extLst>
            <a:ext uri="{FF2B5EF4-FFF2-40B4-BE49-F238E27FC236}">
              <a16:creationId xmlns:a16="http://schemas.microsoft.com/office/drawing/2014/main" id="{76EAB14B-E827-4865-A61A-0AF664C78ED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17" name="Text Box 22">
          <a:extLst>
            <a:ext uri="{FF2B5EF4-FFF2-40B4-BE49-F238E27FC236}">
              <a16:creationId xmlns:a16="http://schemas.microsoft.com/office/drawing/2014/main" id="{D08DF22D-B09A-4E2C-928F-DCA79EB20FC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18" name="Text Box 23">
          <a:extLst>
            <a:ext uri="{FF2B5EF4-FFF2-40B4-BE49-F238E27FC236}">
              <a16:creationId xmlns:a16="http://schemas.microsoft.com/office/drawing/2014/main" id="{45367D50-9403-4A8E-8308-0A89E148AF8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19" name="Text Box 24">
          <a:extLst>
            <a:ext uri="{FF2B5EF4-FFF2-40B4-BE49-F238E27FC236}">
              <a16:creationId xmlns:a16="http://schemas.microsoft.com/office/drawing/2014/main" id="{15E8B842-A98B-4184-B75A-0E7ABD658C5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20" name="Text Box 25">
          <a:extLst>
            <a:ext uri="{FF2B5EF4-FFF2-40B4-BE49-F238E27FC236}">
              <a16:creationId xmlns:a16="http://schemas.microsoft.com/office/drawing/2014/main" id="{B5592F7E-F520-48ED-86C5-3A6C5C277116}"/>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21" name="Text Box 26">
          <a:extLst>
            <a:ext uri="{FF2B5EF4-FFF2-40B4-BE49-F238E27FC236}">
              <a16:creationId xmlns:a16="http://schemas.microsoft.com/office/drawing/2014/main" id="{6F5FE6C4-D67D-4312-AE85-ACEB297D5C8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22" name="Text Box 27">
          <a:extLst>
            <a:ext uri="{FF2B5EF4-FFF2-40B4-BE49-F238E27FC236}">
              <a16:creationId xmlns:a16="http://schemas.microsoft.com/office/drawing/2014/main" id="{B9DF29D5-FF45-4DFA-9E87-DFC4CAF9368F}"/>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23" name="Text Box 28">
          <a:extLst>
            <a:ext uri="{FF2B5EF4-FFF2-40B4-BE49-F238E27FC236}">
              <a16:creationId xmlns:a16="http://schemas.microsoft.com/office/drawing/2014/main" id="{FC5AADE1-B058-4B1C-96EE-0AF553DF125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24" name="Text Box 29">
          <a:extLst>
            <a:ext uri="{FF2B5EF4-FFF2-40B4-BE49-F238E27FC236}">
              <a16:creationId xmlns:a16="http://schemas.microsoft.com/office/drawing/2014/main" id="{186F7D13-58E5-41B2-A9E0-483D8525A8F9}"/>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25" name="Text Box 14">
          <a:extLst>
            <a:ext uri="{FF2B5EF4-FFF2-40B4-BE49-F238E27FC236}">
              <a16:creationId xmlns:a16="http://schemas.microsoft.com/office/drawing/2014/main" id="{6ABECCFA-628C-438E-854F-024BE1D5BBB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26" name="Text Box 15">
          <a:extLst>
            <a:ext uri="{FF2B5EF4-FFF2-40B4-BE49-F238E27FC236}">
              <a16:creationId xmlns:a16="http://schemas.microsoft.com/office/drawing/2014/main" id="{450D244B-EF57-4B72-8E50-1EE1547CC786}"/>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27" name="Text Box 16">
          <a:extLst>
            <a:ext uri="{FF2B5EF4-FFF2-40B4-BE49-F238E27FC236}">
              <a16:creationId xmlns:a16="http://schemas.microsoft.com/office/drawing/2014/main" id="{1BDA5F05-FD81-43B1-A55E-50D60D495464}"/>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28" name="Text Box 17">
          <a:extLst>
            <a:ext uri="{FF2B5EF4-FFF2-40B4-BE49-F238E27FC236}">
              <a16:creationId xmlns:a16="http://schemas.microsoft.com/office/drawing/2014/main" id="{1DD03F91-DA9F-4394-BB02-CDB5B2826DDC}"/>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29" name="Text Box 18">
          <a:extLst>
            <a:ext uri="{FF2B5EF4-FFF2-40B4-BE49-F238E27FC236}">
              <a16:creationId xmlns:a16="http://schemas.microsoft.com/office/drawing/2014/main" id="{EB5118D5-22F3-4271-9C76-F9FD96A2D527}"/>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30" name="Text Box 19">
          <a:extLst>
            <a:ext uri="{FF2B5EF4-FFF2-40B4-BE49-F238E27FC236}">
              <a16:creationId xmlns:a16="http://schemas.microsoft.com/office/drawing/2014/main" id="{BA8872A0-376A-4DFE-B2EB-641433D035F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31" name="Text Box 20">
          <a:extLst>
            <a:ext uri="{FF2B5EF4-FFF2-40B4-BE49-F238E27FC236}">
              <a16:creationId xmlns:a16="http://schemas.microsoft.com/office/drawing/2014/main" id="{2D7EEA47-350B-429B-A2B9-1DEE681BE3C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32" name="Text Box 21">
          <a:extLst>
            <a:ext uri="{FF2B5EF4-FFF2-40B4-BE49-F238E27FC236}">
              <a16:creationId xmlns:a16="http://schemas.microsoft.com/office/drawing/2014/main" id="{536C09F1-E6EB-46CB-AC34-1FB05238A88B}"/>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33" name="Text Box 14">
          <a:extLst>
            <a:ext uri="{FF2B5EF4-FFF2-40B4-BE49-F238E27FC236}">
              <a16:creationId xmlns:a16="http://schemas.microsoft.com/office/drawing/2014/main" id="{F583A928-09E6-431E-9F82-D4BC5FB76C83}"/>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34" name="Text Box 15">
          <a:extLst>
            <a:ext uri="{FF2B5EF4-FFF2-40B4-BE49-F238E27FC236}">
              <a16:creationId xmlns:a16="http://schemas.microsoft.com/office/drawing/2014/main" id="{6A7E1554-4F1A-4EC6-95D0-418E73A381C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35" name="Text Box 16">
          <a:extLst>
            <a:ext uri="{FF2B5EF4-FFF2-40B4-BE49-F238E27FC236}">
              <a16:creationId xmlns:a16="http://schemas.microsoft.com/office/drawing/2014/main" id="{8E4B9A2A-8D0E-4CB4-A183-A2ED3A95A4A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36" name="Text Box 17">
          <a:extLst>
            <a:ext uri="{FF2B5EF4-FFF2-40B4-BE49-F238E27FC236}">
              <a16:creationId xmlns:a16="http://schemas.microsoft.com/office/drawing/2014/main" id="{940E8141-E451-41D2-8F4A-E1D3F1A78499}"/>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37" name="Text Box 18">
          <a:extLst>
            <a:ext uri="{FF2B5EF4-FFF2-40B4-BE49-F238E27FC236}">
              <a16:creationId xmlns:a16="http://schemas.microsoft.com/office/drawing/2014/main" id="{ACC9AEDD-5DF1-4593-90EC-47F5CF26E79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38" name="Text Box 19">
          <a:extLst>
            <a:ext uri="{FF2B5EF4-FFF2-40B4-BE49-F238E27FC236}">
              <a16:creationId xmlns:a16="http://schemas.microsoft.com/office/drawing/2014/main" id="{E9EEDA61-CAC4-4407-9C82-59938CD3F5C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39" name="Text Box 20">
          <a:extLst>
            <a:ext uri="{FF2B5EF4-FFF2-40B4-BE49-F238E27FC236}">
              <a16:creationId xmlns:a16="http://schemas.microsoft.com/office/drawing/2014/main" id="{89071AE1-1763-4961-A6D3-1CD9789E9DA4}"/>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40" name="Text Box 21">
          <a:extLst>
            <a:ext uri="{FF2B5EF4-FFF2-40B4-BE49-F238E27FC236}">
              <a16:creationId xmlns:a16="http://schemas.microsoft.com/office/drawing/2014/main" id="{5FC5CA59-BB4F-4D46-95ED-FAEFA598B14F}"/>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41" name="Text Box 22">
          <a:extLst>
            <a:ext uri="{FF2B5EF4-FFF2-40B4-BE49-F238E27FC236}">
              <a16:creationId xmlns:a16="http://schemas.microsoft.com/office/drawing/2014/main" id="{53B0DCD1-A5F3-4EBE-B224-D432CC22BC2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42" name="Text Box 23">
          <a:extLst>
            <a:ext uri="{FF2B5EF4-FFF2-40B4-BE49-F238E27FC236}">
              <a16:creationId xmlns:a16="http://schemas.microsoft.com/office/drawing/2014/main" id="{0B05B512-2473-45EA-8F50-FC53D581A5D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43" name="Text Box 24">
          <a:extLst>
            <a:ext uri="{FF2B5EF4-FFF2-40B4-BE49-F238E27FC236}">
              <a16:creationId xmlns:a16="http://schemas.microsoft.com/office/drawing/2014/main" id="{A94622A5-94F1-439E-8706-FB629F307DE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44" name="Text Box 25">
          <a:extLst>
            <a:ext uri="{FF2B5EF4-FFF2-40B4-BE49-F238E27FC236}">
              <a16:creationId xmlns:a16="http://schemas.microsoft.com/office/drawing/2014/main" id="{A0A15970-2123-4878-B8A2-CD5EADAF717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45" name="Text Box 26">
          <a:extLst>
            <a:ext uri="{FF2B5EF4-FFF2-40B4-BE49-F238E27FC236}">
              <a16:creationId xmlns:a16="http://schemas.microsoft.com/office/drawing/2014/main" id="{AF9F322A-EE92-412D-BC8A-4FD6E79E2CB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46" name="Text Box 27">
          <a:extLst>
            <a:ext uri="{FF2B5EF4-FFF2-40B4-BE49-F238E27FC236}">
              <a16:creationId xmlns:a16="http://schemas.microsoft.com/office/drawing/2014/main" id="{4C750CE4-B2F1-458E-AADB-4EF8A596903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47" name="Text Box 28">
          <a:extLst>
            <a:ext uri="{FF2B5EF4-FFF2-40B4-BE49-F238E27FC236}">
              <a16:creationId xmlns:a16="http://schemas.microsoft.com/office/drawing/2014/main" id="{B48B7F5D-DB1F-4049-ACE2-08BA396643DB}"/>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48" name="Text Box 29">
          <a:extLst>
            <a:ext uri="{FF2B5EF4-FFF2-40B4-BE49-F238E27FC236}">
              <a16:creationId xmlns:a16="http://schemas.microsoft.com/office/drawing/2014/main" id="{271FACEB-3E56-4E21-83DE-1278933C778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49" name="Text Box 14">
          <a:extLst>
            <a:ext uri="{FF2B5EF4-FFF2-40B4-BE49-F238E27FC236}">
              <a16:creationId xmlns:a16="http://schemas.microsoft.com/office/drawing/2014/main" id="{086E7956-A280-4981-B35C-08F6BA659544}"/>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50" name="Text Box 15">
          <a:extLst>
            <a:ext uri="{FF2B5EF4-FFF2-40B4-BE49-F238E27FC236}">
              <a16:creationId xmlns:a16="http://schemas.microsoft.com/office/drawing/2014/main" id="{A4EC42AB-8936-4A88-BE2E-D80FCEB5D81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51" name="Text Box 16">
          <a:extLst>
            <a:ext uri="{FF2B5EF4-FFF2-40B4-BE49-F238E27FC236}">
              <a16:creationId xmlns:a16="http://schemas.microsoft.com/office/drawing/2014/main" id="{F871994E-852F-4652-863D-4B32BAFC9B19}"/>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52" name="Text Box 17">
          <a:extLst>
            <a:ext uri="{FF2B5EF4-FFF2-40B4-BE49-F238E27FC236}">
              <a16:creationId xmlns:a16="http://schemas.microsoft.com/office/drawing/2014/main" id="{6FA354D3-61AC-4FA0-BE56-3E436282C9DC}"/>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53" name="Text Box 18">
          <a:extLst>
            <a:ext uri="{FF2B5EF4-FFF2-40B4-BE49-F238E27FC236}">
              <a16:creationId xmlns:a16="http://schemas.microsoft.com/office/drawing/2014/main" id="{73104F9A-694C-4E94-81EF-825812B9E577}"/>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54" name="Text Box 19">
          <a:extLst>
            <a:ext uri="{FF2B5EF4-FFF2-40B4-BE49-F238E27FC236}">
              <a16:creationId xmlns:a16="http://schemas.microsoft.com/office/drawing/2014/main" id="{C973F99D-A026-45FC-9120-B707D51AAC7C}"/>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55" name="Text Box 20">
          <a:extLst>
            <a:ext uri="{FF2B5EF4-FFF2-40B4-BE49-F238E27FC236}">
              <a16:creationId xmlns:a16="http://schemas.microsoft.com/office/drawing/2014/main" id="{B93552B7-3C72-4182-9803-2D108F92FDF3}"/>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56" name="Text Box 21">
          <a:extLst>
            <a:ext uri="{FF2B5EF4-FFF2-40B4-BE49-F238E27FC236}">
              <a16:creationId xmlns:a16="http://schemas.microsoft.com/office/drawing/2014/main" id="{F848A554-D321-4F0B-AEAB-786AC9A7464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57" name="Text Box 14">
          <a:extLst>
            <a:ext uri="{FF2B5EF4-FFF2-40B4-BE49-F238E27FC236}">
              <a16:creationId xmlns:a16="http://schemas.microsoft.com/office/drawing/2014/main" id="{D075884E-9FE1-4C47-B42A-B92858F5FC5C}"/>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58" name="Text Box 15">
          <a:extLst>
            <a:ext uri="{FF2B5EF4-FFF2-40B4-BE49-F238E27FC236}">
              <a16:creationId xmlns:a16="http://schemas.microsoft.com/office/drawing/2014/main" id="{52B067D7-9CD0-431D-A945-132A925B1BEF}"/>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59" name="Text Box 16">
          <a:extLst>
            <a:ext uri="{FF2B5EF4-FFF2-40B4-BE49-F238E27FC236}">
              <a16:creationId xmlns:a16="http://schemas.microsoft.com/office/drawing/2014/main" id="{66D6703C-B262-4DA6-AA3A-6B44C48F5DA9}"/>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60" name="Text Box 17">
          <a:extLst>
            <a:ext uri="{FF2B5EF4-FFF2-40B4-BE49-F238E27FC236}">
              <a16:creationId xmlns:a16="http://schemas.microsoft.com/office/drawing/2014/main" id="{D164F1F9-E315-45B8-84A6-0C6CFA3300F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61" name="Text Box 18">
          <a:extLst>
            <a:ext uri="{FF2B5EF4-FFF2-40B4-BE49-F238E27FC236}">
              <a16:creationId xmlns:a16="http://schemas.microsoft.com/office/drawing/2014/main" id="{2790B95E-BF6D-4CD2-A3CB-1695A093BBB4}"/>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62" name="Text Box 19">
          <a:extLst>
            <a:ext uri="{FF2B5EF4-FFF2-40B4-BE49-F238E27FC236}">
              <a16:creationId xmlns:a16="http://schemas.microsoft.com/office/drawing/2014/main" id="{A10B16EB-9120-489D-8686-95ECA51D22D7}"/>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63" name="Text Box 20">
          <a:extLst>
            <a:ext uri="{FF2B5EF4-FFF2-40B4-BE49-F238E27FC236}">
              <a16:creationId xmlns:a16="http://schemas.microsoft.com/office/drawing/2014/main" id="{2020CBC8-175B-4C13-9538-6A18C38AD027}"/>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64" name="Text Box 21">
          <a:extLst>
            <a:ext uri="{FF2B5EF4-FFF2-40B4-BE49-F238E27FC236}">
              <a16:creationId xmlns:a16="http://schemas.microsoft.com/office/drawing/2014/main" id="{56F8F953-2D43-4D03-880C-8AF9C2672727}"/>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65" name="Text Box 22">
          <a:extLst>
            <a:ext uri="{FF2B5EF4-FFF2-40B4-BE49-F238E27FC236}">
              <a16:creationId xmlns:a16="http://schemas.microsoft.com/office/drawing/2014/main" id="{0768CDB2-F963-41CE-B998-2E9AED47C9A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66" name="Text Box 23">
          <a:extLst>
            <a:ext uri="{FF2B5EF4-FFF2-40B4-BE49-F238E27FC236}">
              <a16:creationId xmlns:a16="http://schemas.microsoft.com/office/drawing/2014/main" id="{E7E71ED4-3A9A-4C2C-BF1B-FA8BC4DC77B6}"/>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67" name="Text Box 24">
          <a:extLst>
            <a:ext uri="{FF2B5EF4-FFF2-40B4-BE49-F238E27FC236}">
              <a16:creationId xmlns:a16="http://schemas.microsoft.com/office/drawing/2014/main" id="{AE5CB774-D9A8-4E7A-8A81-AD25B94C9D1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68" name="Text Box 25">
          <a:extLst>
            <a:ext uri="{FF2B5EF4-FFF2-40B4-BE49-F238E27FC236}">
              <a16:creationId xmlns:a16="http://schemas.microsoft.com/office/drawing/2014/main" id="{41E32347-6073-4D48-B823-BF71139993D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69" name="Text Box 26">
          <a:extLst>
            <a:ext uri="{FF2B5EF4-FFF2-40B4-BE49-F238E27FC236}">
              <a16:creationId xmlns:a16="http://schemas.microsoft.com/office/drawing/2014/main" id="{D4CFB530-175C-4445-9B97-E7D50629D15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70" name="Text Box 27">
          <a:extLst>
            <a:ext uri="{FF2B5EF4-FFF2-40B4-BE49-F238E27FC236}">
              <a16:creationId xmlns:a16="http://schemas.microsoft.com/office/drawing/2014/main" id="{9AE74F12-96E8-4C32-B4C6-F86FD88062A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71" name="Text Box 28">
          <a:extLst>
            <a:ext uri="{FF2B5EF4-FFF2-40B4-BE49-F238E27FC236}">
              <a16:creationId xmlns:a16="http://schemas.microsoft.com/office/drawing/2014/main" id="{2A630BD6-1C51-4EA3-9B67-3C53E187A9A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72" name="Text Box 29">
          <a:extLst>
            <a:ext uri="{FF2B5EF4-FFF2-40B4-BE49-F238E27FC236}">
              <a16:creationId xmlns:a16="http://schemas.microsoft.com/office/drawing/2014/main" id="{C34EBD95-9FCA-4E40-B3E3-FA4FD22AB9F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73" name="Text Box 14">
          <a:extLst>
            <a:ext uri="{FF2B5EF4-FFF2-40B4-BE49-F238E27FC236}">
              <a16:creationId xmlns:a16="http://schemas.microsoft.com/office/drawing/2014/main" id="{E40AF39A-E038-42A6-BAA4-83C66116BDA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74" name="Text Box 15">
          <a:extLst>
            <a:ext uri="{FF2B5EF4-FFF2-40B4-BE49-F238E27FC236}">
              <a16:creationId xmlns:a16="http://schemas.microsoft.com/office/drawing/2014/main" id="{4030E500-9974-4535-8B38-A8051ABD2BFC}"/>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75" name="Text Box 16">
          <a:extLst>
            <a:ext uri="{FF2B5EF4-FFF2-40B4-BE49-F238E27FC236}">
              <a16:creationId xmlns:a16="http://schemas.microsoft.com/office/drawing/2014/main" id="{4FABAD70-157C-485C-B279-BD01A80072EB}"/>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76" name="Text Box 17">
          <a:extLst>
            <a:ext uri="{FF2B5EF4-FFF2-40B4-BE49-F238E27FC236}">
              <a16:creationId xmlns:a16="http://schemas.microsoft.com/office/drawing/2014/main" id="{446B8ADD-43A8-47C8-870D-ACE10A7FDD7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77" name="Text Box 18">
          <a:extLst>
            <a:ext uri="{FF2B5EF4-FFF2-40B4-BE49-F238E27FC236}">
              <a16:creationId xmlns:a16="http://schemas.microsoft.com/office/drawing/2014/main" id="{0A2711A7-3015-46DD-AE54-AEA319D56D06}"/>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78" name="Text Box 19">
          <a:extLst>
            <a:ext uri="{FF2B5EF4-FFF2-40B4-BE49-F238E27FC236}">
              <a16:creationId xmlns:a16="http://schemas.microsoft.com/office/drawing/2014/main" id="{6BCD0D7D-65D3-49CE-8C71-6355FD7814B9}"/>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79" name="Text Box 20">
          <a:extLst>
            <a:ext uri="{FF2B5EF4-FFF2-40B4-BE49-F238E27FC236}">
              <a16:creationId xmlns:a16="http://schemas.microsoft.com/office/drawing/2014/main" id="{79558EE1-19C2-4C35-A0C6-C2DCB0E249E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80" name="Text Box 21">
          <a:extLst>
            <a:ext uri="{FF2B5EF4-FFF2-40B4-BE49-F238E27FC236}">
              <a16:creationId xmlns:a16="http://schemas.microsoft.com/office/drawing/2014/main" id="{B87F74FA-8495-45C4-B1D8-0EF8BCA66A6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81" name="Text Box 14">
          <a:extLst>
            <a:ext uri="{FF2B5EF4-FFF2-40B4-BE49-F238E27FC236}">
              <a16:creationId xmlns:a16="http://schemas.microsoft.com/office/drawing/2014/main" id="{9D58D725-DD2A-4655-B2A4-2D5B306504D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82" name="Text Box 15">
          <a:extLst>
            <a:ext uri="{FF2B5EF4-FFF2-40B4-BE49-F238E27FC236}">
              <a16:creationId xmlns:a16="http://schemas.microsoft.com/office/drawing/2014/main" id="{29B4703E-C5DF-4531-8404-889921257FD3}"/>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83" name="Text Box 16">
          <a:extLst>
            <a:ext uri="{FF2B5EF4-FFF2-40B4-BE49-F238E27FC236}">
              <a16:creationId xmlns:a16="http://schemas.microsoft.com/office/drawing/2014/main" id="{5A3EFD01-61DB-4ACB-A9B4-C9B306E7E70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84" name="Text Box 17">
          <a:extLst>
            <a:ext uri="{FF2B5EF4-FFF2-40B4-BE49-F238E27FC236}">
              <a16:creationId xmlns:a16="http://schemas.microsoft.com/office/drawing/2014/main" id="{FA6F8B3D-EB1E-4B6B-BD19-64541EF04F24}"/>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85" name="Text Box 18">
          <a:extLst>
            <a:ext uri="{FF2B5EF4-FFF2-40B4-BE49-F238E27FC236}">
              <a16:creationId xmlns:a16="http://schemas.microsoft.com/office/drawing/2014/main" id="{16CABE07-D613-48D4-831D-C76B0E4AEF0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86" name="Text Box 19">
          <a:extLst>
            <a:ext uri="{FF2B5EF4-FFF2-40B4-BE49-F238E27FC236}">
              <a16:creationId xmlns:a16="http://schemas.microsoft.com/office/drawing/2014/main" id="{E62A615C-7856-436D-B960-3CE993F00F2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87" name="Text Box 20">
          <a:extLst>
            <a:ext uri="{FF2B5EF4-FFF2-40B4-BE49-F238E27FC236}">
              <a16:creationId xmlns:a16="http://schemas.microsoft.com/office/drawing/2014/main" id="{601EA25A-A4AB-4ED8-AC93-9729B35F44E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388" name="Text Box 21">
          <a:extLst>
            <a:ext uri="{FF2B5EF4-FFF2-40B4-BE49-F238E27FC236}">
              <a16:creationId xmlns:a16="http://schemas.microsoft.com/office/drawing/2014/main" id="{DFBB2192-73EF-43E0-8BCE-D31F5950C0DF}"/>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389" name="TextBox 3">
          <a:extLst>
            <a:ext uri="{FF2B5EF4-FFF2-40B4-BE49-F238E27FC236}">
              <a16:creationId xmlns:a16="http://schemas.microsoft.com/office/drawing/2014/main" id="{9917FE20-44DF-462D-AFD2-EF79799F3EB3}"/>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390" name="TextBox 3">
          <a:extLst>
            <a:ext uri="{FF2B5EF4-FFF2-40B4-BE49-F238E27FC236}">
              <a16:creationId xmlns:a16="http://schemas.microsoft.com/office/drawing/2014/main" id="{B81407BB-F359-434F-8425-8EBCD7EC0E66}"/>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391" name="TextBox 3">
          <a:extLst>
            <a:ext uri="{FF2B5EF4-FFF2-40B4-BE49-F238E27FC236}">
              <a16:creationId xmlns:a16="http://schemas.microsoft.com/office/drawing/2014/main" id="{517351B1-ABB6-4B39-8CFC-BC519FC92F36}"/>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392" name="TextBox 3">
          <a:extLst>
            <a:ext uri="{FF2B5EF4-FFF2-40B4-BE49-F238E27FC236}">
              <a16:creationId xmlns:a16="http://schemas.microsoft.com/office/drawing/2014/main" id="{5DAFD5B6-9F48-4A81-8CBC-7A49CB584A31}"/>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393" name="TextBox 3">
          <a:extLst>
            <a:ext uri="{FF2B5EF4-FFF2-40B4-BE49-F238E27FC236}">
              <a16:creationId xmlns:a16="http://schemas.microsoft.com/office/drawing/2014/main" id="{5FED607A-5224-415D-A759-B47E34759E18}"/>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394" name="TextBox 3">
          <a:extLst>
            <a:ext uri="{FF2B5EF4-FFF2-40B4-BE49-F238E27FC236}">
              <a16:creationId xmlns:a16="http://schemas.microsoft.com/office/drawing/2014/main" id="{8B24489D-6D65-482E-910C-C09A5FEEB0D9}"/>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395" name="TextBox 3">
          <a:extLst>
            <a:ext uri="{FF2B5EF4-FFF2-40B4-BE49-F238E27FC236}">
              <a16:creationId xmlns:a16="http://schemas.microsoft.com/office/drawing/2014/main" id="{D3B2BD2E-2DBF-4A0F-8F07-A8F2F2C38EBB}"/>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396" name="TextBox 3">
          <a:extLst>
            <a:ext uri="{FF2B5EF4-FFF2-40B4-BE49-F238E27FC236}">
              <a16:creationId xmlns:a16="http://schemas.microsoft.com/office/drawing/2014/main" id="{15D97B40-1271-4288-A6E3-30D5C2EFED60}"/>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397" name="TextBox 3">
          <a:extLst>
            <a:ext uri="{FF2B5EF4-FFF2-40B4-BE49-F238E27FC236}">
              <a16:creationId xmlns:a16="http://schemas.microsoft.com/office/drawing/2014/main" id="{CD91315E-6E54-4851-B7B6-CED582A05375}"/>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398" name="TextBox 3">
          <a:extLst>
            <a:ext uri="{FF2B5EF4-FFF2-40B4-BE49-F238E27FC236}">
              <a16:creationId xmlns:a16="http://schemas.microsoft.com/office/drawing/2014/main" id="{7D45C204-BA7A-4E3A-9E45-1804FF5BA9A4}"/>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399" name="TextBox 3">
          <a:extLst>
            <a:ext uri="{FF2B5EF4-FFF2-40B4-BE49-F238E27FC236}">
              <a16:creationId xmlns:a16="http://schemas.microsoft.com/office/drawing/2014/main" id="{BD4EC41B-88D2-4D6B-A89B-D286709F5CFB}"/>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00" name="TextBox 3">
          <a:extLst>
            <a:ext uri="{FF2B5EF4-FFF2-40B4-BE49-F238E27FC236}">
              <a16:creationId xmlns:a16="http://schemas.microsoft.com/office/drawing/2014/main" id="{ACF7DEED-0738-477C-A726-0E95C4A4F139}"/>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01" name="TextBox 3">
          <a:extLst>
            <a:ext uri="{FF2B5EF4-FFF2-40B4-BE49-F238E27FC236}">
              <a16:creationId xmlns:a16="http://schemas.microsoft.com/office/drawing/2014/main" id="{DFC1C11C-627C-4AF7-8C4F-B3161ABC7C62}"/>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02" name="TextBox 3">
          <a:extLst>
            <a:ext uri="{FF2B5EF4-FFF2-40B4-BE49-F238E27FC236}">
              <a16:creationId xmlns:a16="http://schemas.microsoft.com/office/drawing/2014/main" id="{B6564407-6393-4462-9414-EEC5449EED25}"/>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03" name="TextBox 3">
          <a:extLst>
            <a:ext uri="{FF2B5EF4-FFF2-40B4-BE49-F238E27FC236}">
              <a16:creationId xmlns:a16="http://schemas.microsoft.com/office/drawing/2014/main" id="{B41CE2F6-960F-4386-BDDD-AB3C2ED383E4}"/>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04" name="TextBox 3">
          <a:extLst>
            <a:ext uri="{FF2B5EF4-FFF2-40B4-BE49-F238E27FC236}">
              <a16:creationId xmlns:a16="http://schemas.microsoft.com/office/drawing/2014/main" id="{A4EF4435-F08D-4DF2-82F7-C992540CA626}"/>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05" name="TextBox 3">
          <a:extLst>
            <a:ext uri="{FF2B5EF4-FFF2-40B4-BE49-F238E27FC236}">
              <a16:creationId xmlns:a16="http://schemas.microsoft.com/office/drawing/2014/main" id="{9D8518C7-4645-49B5-BB91-BA968748F4F1}"/>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06" name="TextBox 3">
          <a:extLst>
            <a:ext uri="{FF2B5EF4-FFF2-40B4-BE49-F238E27FC236}">
              <a16:creationId xmlns:a16="http://schemas.microsoft.com/office/drawing/2014/main" id="{55F87582-F05D-4569-9E45-E0F42926AE77}"/>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07" name="TextBox 3">
          <a:extLst>
            <a:ext uri="{FF2B5EF4-FFF2-40B4-BE49-F238E27FC236}">
              <a16:creationId xmlns:a16="http://schemas.microsoft.com/office/drawing/2014/main" id="{680B03A9-B1BA-4C94-AAB3-13550FBCBCB1}"/>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08" name="TextBox 3">
          <a:extLst>
            <a:ext uri="{FF2B5EF4-FFF2-40B4-BE49-F238E27FC236}">
              <a16:creationId xmlns:a16="http://schemas.microsoft.com/office/drawing/2014/main" id="{3A5E4C38-B3FD-4056-B548-63539A9DEBFE}"/>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09" name="TextBox 3">
          <a:extLst>
            <a:ext uri="{FF2B5EF4-FFF2-40B4-BE49-F238E27FC236}">
              <a16:creationId xmlns:a16="http://schemas.microsoft.com/office/drawing/2014/main" id="{E5BF6DA9-6344-4B27-9C79-2D8F37F11C56}"/>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10" name="TextBox 3">
          <a:extLst>
            <a:ext uri="{FF2B5EF4-FFF2-40B4-BE49-F238E27FC236}">
              <a16:creationId xmlns:a16="http://schemas.microsoft.com/office/drawing/2014/main" id="{D0645D69-99C5-4276-949C-EC395CEEE2DE}"/>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11" name="TextBox 3">
          <a:extLst>
            <a:ext uri="{FF2B5EF4-FFF2-40B4-BE49-F238E27FC236}">
              <a16:creationId xmlns:a16="http://schemas.microsoft.com/office/drawing/2014/main" id="{190B3213-D5CA-4190-8FD1-38CEE241953B}"/>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12" name="TextBox 3">
          <a:extLst>
            <a:ext uri="{FF2B5EF4-FFF2-40B4-BE49-F238E27FC236}">
              <a16:creationId xmlns:a16="http://schemas.microsoft.com/office/drawing/2014/main" id="{7FEADFA9-A6E1-476F-AF34-31A3E8079252}"/>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13" name="TextBox 3">
          <a:extLst>
            <a:ext uri="{FF2B5EF4-FFF2-40B4-BE49-F238E27FC236}">
              <a16:creationId xmlns:a16="http://schemas.microsoft.com/office/drawing/2014/main" id="{2A095AFB-303F-4782-AC69-B384510985B0}"/>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14" name="TextBox 3">
          <a:extLst>
            <a:ext uri="{FF2B5EF4-FFF2-40B4-BE49-F238E27FC236}">
              <a16:creationId xmlns:a16="http://schemas.microsoft.com/office/drawing/2014/main" id="{8455DC3B-E62F-4A4A-BFFF-A5B99F426455}"/>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15" name="TextBox 3">
          <a:extLst>
            <a:ext uri="{FF2B5EF4-FFF2-40B4-BE49-F238E27FC236}">
              <a16:creationId xmlns:a16="http://schemas.microsoft.com/office/drawing/2014/main" id="{E6AA8FD5-CCAE-4A11-9783-164DA8528DE5}"/>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16" name="TextBox 3">
          <a:extLst>
            <a:ext uri="{FF2B5EF4-FFF2-40B4-BE49-F238E27FC236}">
              <a16:creationId xmlns:a16="http://schemas.microsoft.com/office/drawing/2014/main" id="{81DD7F6A-B6B6-437E-86C2-DE70D0D1394D}"/>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17" name="TextBox 3">
          <a:extLst>
            <a:ext uri="{FF2B5EF4-FFF2-40B4-BE49-F238E27FC236}">
              <a16:creationId xmlns:a16="http://schemas.microsoft.com/office/drawing/2014/main" id="{A987BB21-649F-479D-A47E-A7EC0092D08A}"/>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18" name="TextBox 3">
          <a:extLst>
            <a:ext uri="{FF2B5EF4-FFF2-40B4-BE49-F238E27FC236}">
              <a16:creationId xmlns:a16="http://schemas.microsoft.com/office/drawing/2014/main" id="{B1A13F47-9CDE-4EBF-91F5-AFD536D1B773}"/>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19" name="TextBox 3">
          <a:extLst>
            <a:ext uri="{FF2B5EF4-FFF2-40B4-BE49-F238E27FC236}">
              <a16:creationId xmlns:a16="http://schemas.microsoft.com/office/drawing/2014/main" id="{3D97127E-A150-470A-AE26-3EE9FFD0D05C}"/>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20" name="TextBox 3">
          <a:extLst>
            <a:ext uri="{FF2B5EF4-FFF2-40B4-BE49-F238E27FC236}">
              <a16:creationId xmlns:a16="http://schemas.microsoft.com/office/drawing/2014/main" id="{7ECCE711-6AE5-45AC-B6C1-94C7E3C41030}"/>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21" name="TextBox 3">
          <a:extLst>
            <a:ext uri="{FF2B5EF4-FFF2-40B4-BE49-F238E27FC236}">
              <a16:creationId xmlns:a16="http://schemas.microsoft.com/office/drawing/2014/main" id="{ABAC90F1-C5D6-4698-9B34-A05C45C20DCE}"/>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422" name="TextBox 3">
          <a:extLst>
            <a:ext uri="{FF2B5EF4-FFF2-40B4-BE49-F238E27FC236}">
              <a16:creationId xmlns:a16="http://schemas.microsoft.com/office/drawing/2014/main" id="{048E9173-4779-45B7-AF96-395BA4062AD0}"/>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23" name="Text Box 22">
          <a:extLst>
            <a:ext uri="{FF2B5EF4-FFF2-40B4-BE49-F238E27FC236}">
              <a16:creationId xmlns:a16="http://schemas.microsoft.com/office/drawing/2014/main" id="{3F8D2A7F-3692-4B45-87BC-D011C37FF787}"/>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24" name="Text Box 23">
          <a:extLst>
            <a:ext uri="{FF2B5EF4-FFF2-40B4-BE49-F238E27FC236}">
              <a16:creationId xmlns:a16="http://schemas.microsoft.com/office/drawing/2014/main" id="{9EFBF0F0-7C44-4A21-87FF-B930A303DA2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25" name="Text Box 24">
          <a:extLst>
            <a:ext uri="{FF2B5EF4-FFF2-40B4-BE49-F238E27FC236}">
              <a16:creationId xmlns:a16="http://schemas.microsoft.com/office/drawing/2014/main" id="{F3608B7E-7A5D-4A28-8623-0998D295090B}"/>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26" name="Text Box 25">
          <a:extLst>
            <a:ext uri="{FF2B5EF4-FFF2-40B4-BE49-F238E27FC236}">
              <a16:creationId xmlns:a16="http://schemas.microsoft.com/office/drawing/2014/main" id="{E94B36FE-9CD1-429F-A767-04F770864153}"/>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27" name="Text Box 26">
          <a:extLst>
            <a:ext uri="{FF2B5EF4-FFF2-40B4-BE49-F238E27FC236}">
              <a16:creationId xmlns:a16="http://schemas.microsoft.com/office/drawing/2014/main" id="{FBF45464-2FF6-4CC9-8E66-CD98AF4B058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28" name="Text Box 27">
          <a:extLst>
            <a:ext uri="{FF2B5EF4-FFF2-40B4-BE49-F238E27FC236}">
              <a16:creationId xmlns:a16="http://schemas.microsoft.com/office/drawing/2014/main" id="{B0EAD3FE-5CB3-4CD6-B655-ABFF5D4B8697}"/>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29" name="Text Box 28">
          <a:extLst>
            <a:ext uri="{FF2B5EF4-FFF2-40B4-BE49-F238E27FC236}">
              <a16:creationId xmlns:a16="http://schemas.microsoft.com/office/drawing/2014/main" id="{359F2B12-34BC-49D7-8A1E-4B2C8965FFE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30" name="Text Box 29">
          <a:extLst>
            <a:ext uri="{FF2B5EF4-FFF2-40B4-BE49-F238E27FC236}">
              <a16:creationId xmlns:a16="http://schemas.microsoft.com/office/drawing/2014/main" id="{ABC7045B-6879-49E9-9665-26E489AB8E54}"/>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31" name="Text Box 14">
          <a:extLst>
            <a:ext uri="{FF2B5EF4-FFF2-40B4-BE49-F238E27FC236}">
              <a16:creationId xmlns:a16="http://schemas.microsoft.com/office/drawing/2014/main" id="{8733A4AC-839E-4693-8673-02A2FAE1BA0F}"/>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32" name="Text Box 15">
          <a:extLst>
            <a:ext uri="{FF2B5EF4-FFF2-40B4-BE49-F238E27FC236}">
              <a16:creationId xmlns:a16="http://schemas.microsoft.com/office/drawing/2014/main" id="{A9D1653F-471B-4BDE-A2ED-285EFF4AC4E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33" name="Text Box 16">
          <a:extLst>
            <a:ext uri="{FF2B5EF4-FFF2-40B4-BE49-F238E27FC236}">
              <a16:creationId xmlns:a16="http://schemas.microsoft.com/office/drawing/2014/main" id="{A581874C-30C0-4594-AD16-817086C581E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34" name="Text Box 17">
          <a:extLst>
            <a:ext uri="{FF2B5EF4-FFF2-40B4-BE49-F238E27FC236}">
              <a16:creationId xmlns:a16="http://schemas.microsoft.com/office/drawing/2014/main" id="{C9CD50F1-F437-4A39-B671-447616ECEEBF}"/>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35" name="Text Box 18">
          <a:extLst>
            <a:ext uri="{FF2B5EF4-FFF2-40B4-BE49-F238E27FC236}">
              <a16:creationId xmlns:a16="http://schemas.microsoft.com/office/drawing/2014/main" id="{7C3BCD1F-72CA-4DC1-A416-B137C3DFCFB4}"/>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36" name="Text Box 19">
          <a:extLst>
            <a:ext uri="{FF2B5EF4-FFF2-40B4-BE49-F238E27FC236}">
              <a16:creationId xmlns:a16="http://schemas.microsoft.com/office/drawing/2014/main" id="{A0ED3B5F-7083-4D44-9221-62346E689AA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37" name="Text Box 20">
          <a:extLst>
            <a:ext uri="{FF2B5EF4-FFF2-40B4-BE49-F238E27FC236}">
              <a16:creationId xmlns:a16="http://schemas.microsoft.com/office/drawing/2014/main" id="{C34182D6-6E26-4B89-B0A5-DD59B87F110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38" name="Text Box 21">
          <a:extLst>
            <a:ext uri="{FF2B5EF4-FFF2-40B4-BE49-F238E27FC236}">
              <a16:creationId xmlns:a16="http://schemas.microsoft.com/office/drawing/2014/main" id="{3C4EAEA1-40D4-492B-B7AF-F8AE55CDB83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39" name="Text Box 14">
          <a:extLst>
            <a:ext uri="{FF2B5EF4-FFF2-40B4-BE49-F238E27FC236}">
              <a16:creationId xmlns:a16="http://schemas.microsoft.com/office/drawing/2014/main" id="{742ED251-3676-4A4C-AA61-04A6F4FD2DD9}"/>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40" name="Text Box 15">
          <a:extLst>
            <a:ext uri="{FF2B5EF4-FFF2-40B4-BE49-F238E27FC236}">
              <a16:creationId xmlns:a16="http://schemas.microsoft.com/office/drawing/2014/main" id="{6DA3E8EE-B9EC-4C88-97FD-E470825EC01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41" name="Text Box 16">
          <a:extLst>
            <a:ext uri="{FF2B5EF4-FFF2-40B4-BE49-F238E27FC236}">
              <a16:creationId xmlns:a16="http://schemas.microsoft.com/office/drawing/2014/main" id="{D6D21566-9B0B-4ED9-A124-5E1FD2CF7E1C}"/>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42" name="Text Box 17">
          <a:extLst>
            <a:ext uri="{FF2B5EF4-FFF2-40B4-BE49-F238E27FC236}">
              <a16:creationId xmlns:a16="http://schemas.microsoft.com/office/drawing/2014/main" id="{38A53874-4CBC-46BD-A836-A6FE89E489EF}"/>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43" name="Text Box 18">
          <a:extLst>
            <a:ext uri="{FF2B5EF4-FFF2-40B4-BE49-F238E27FC236}">
              <a16:creationId xmlns:a16="http://schemas.microsoft.com/office/drawing/2014/main" id="{03F5C04C-B25B-46AE-85F2-21F0BAB5F926}"/>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44" name="Text Box 19">
          <a:extLst>
            <a:ext uri="{FF2B5EF4-FFF2-40B4-BE49-F238E27FC236}">
              <a16:creationId xmlns:a16="http://schemas.microsoft.com/office/drawing/2014/main" id="{DEC712C6-88A4-4AD6-B582-52E70F691F1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45" name="Text Box 20">
          <a:extLst>
            <a:ext uri="{FF2B5EF4-FFF2-40B4-BE49-F238E27FC236}">
              <a16:creationId xmlns:a16="http://schemas.microsoft.com/office/drawing/2014/main" id="{6E18D023-294F-42DB-AAD2-2015B3AB5D5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46" name="Text Box 21">
          <a:extLst>
            <a:ext uri="{FF2B5EF4-FFF2-40B4-BE49-F238E27FC236}">
              <a16:creationId xmlns:a16="http://schemas.microsoft.com/office/drawing/2014/main" id="{B961B9C2-9C7A-461C-9B42-C7A1376D4FC4}"/>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47" name="Text Box 22">
          <a:extLst>
            <a:ext uri="{FF2B5EF4-FFF2-40B4-BE49-F238E27FC236}">
              <a16:creationId xmlns:a16="http://schemas.microsoft.com/office/drawing/2014/main" id="{F8695DB3-29CE-43B7-83DC-ABB2966035D3}"/>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48" name="Text Box 23">
          <a:extLst>
            <a:ext uri="{FF2B5EF4-FFF2-40B4-BE49-F238E27FC236}">
              <a16:creationId xmlns:a16="http://schemas.microsoft.com/office/drawing/2014/main" id="{DF5BFB15-B8E8-4154-BB24-8B81C3A7A59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49" name="Text Box 24">
          <a:extLst>
            <a:ext uri="{FF2B5EF4-FFF2-40B4-BE49-F238E27FC236}">
              <a16:creationId xmlns:a16="http://schemas.microsoft.com/office/drawing/2014/main" id="{3FA188E0-42C8-48C5-B15F-215A75F7173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50" name="Text Box 25">
          <a:extLst>
            <a:ext uri="{FF2B5EF4-FFF2-40B4-BE49-F238E27FC236}">
              <a16:creationId xmlns:a16="http://schemas.microsoft.com/office/drawing/2014/main" id="{FFFD9585-71EE-4F4A-9379-B0260B712B33}"/>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51" name="Text Box 26">
          <a:extLst>
            <a:ext uri="{FF2B5EF4-FFF2-40B4-BE49-F238E27FC236}">
              <a16:creationId xmlns:a16="http://schemas.microsoft.com/office/drawing/2014/main" id="{889753C4-9ABB-4731-A819-62DC1F1D6F44}"/>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52" name="Text Box 27">
          <a:extLst>
            <a:ext uri="{FF2B5EF4-FFF2-40B4-BE49-F238E27FC236}">
              <a16:creationId xmlns:a16="http://schemas.microsoft.com/office/drawing/2014/main" id="{E0471E8C-ED1F-4350-8437-8FB0964043F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53" name="Text Box 28">
          <a:extLst>
            <a:ext uri="{FF2B5EF4-FFF2-40B4-BE49-F238E27FC236}">
              <a16:creationId xmlns:a16="http://schemas.microsoft.com/office/drawing/2014/main" id="{DC064635-D878-4B1F-B46D-6F4647835D3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54" name="Text Box 29">
          <a:extLst>
            <a:ext uri="{FF2B5EF4-FFF2-40B4-BE49-F238E27FC236}">
              <a16:creationId xmlns:a16="http://schemas.microsoft.com/office/drawing/2014/main" id="{7172AF65-8F56-410E-A6CA-017437F0A4D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55" name="Text Box 14">
          <a:extLst>
            <a:ext uri="{FF2B5EF4-FFF2-40B4-BE49-F238E27FC236}">
              <a16:creationId xmlns:a16="http://schemas.microsoft.com/office/drawing/2014/main" id="{06390F6A-C852-46B5-B974-5C9E279F2DF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56" name="Text Box 15">
          <a:extLst>
            <a:ext uri="{FF2B5EF4-FFF2-40B4-BE49-F238E27FC236}">
              <a16:creationId xmlns:a16="http://schemas.microsoft.com/office/drawing/2014/main" id="{4C7A0D79-27C2-4242-956B-3D7E5E75A3BC}"/>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57" name="Text Box 16">
          <a:extLst>
            <a:ext uri="{FF2B5EF4-FFF2-40B4-BE49-F238E27FC236}">
              <a16:creationId xmlns:a16="http://schemas.microsoft.com/office/drawing/2014/main" id="{1CC9886F-29D5-4260-91E2-B3C52A82634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58" name="Text Box 17">
          <a:extLst>
            <a:ext uri="{FF2B5EF4-FFF2-40B4-BE49-F238E27FC236}">
              <a16:creationId xmlns:a16="http://schemas.microsoft.com/office/drawing/2014/main" id="{EDACB95F-668C-4D53-81DD-7E7668802AAF}"/>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59" name="Text Box 18">
          <a:extLst>
            <a:ext uri="{FF2B5EF4-FFF2-40B4-BE49-F238E27FC236}">
              <a16:creationId xmlns:a16="http://schemas.microsoft.com/office/drawing/2014/main" id="{53935DB9-C1BC-4B02-8A25-F0E8E2B7E7EB}"/>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60" name="Text Box 19">
          <a:extLst>
            <a:ext uri="{FF2B5EF4-FFF2-40B4-BE49-F238E27FC236}">
              <a16:creationId xmlns:a16="http://schemas.microsoft.com/office/drawing/2014/main" id="{645F431D-24F4-457E-9E06-4AA5CB412FE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61" name="Text Box 20">
          <a:extLst>
            <a:ext uri="{FF2B5EF4-FFF2-40B4-BE49-F238E27FC236}">
              <a16:creationId xmlns:a16="http://schemas.microsoft.com/office/drawing/2014/main" id="{5810F2BB-72DE-4FB0-A23C-60C5064949D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62" name="Text Box 21">
          <a:extLst>
            <a:ext uri="{FF2B5EF4-FFF2-40B4-BE49-F238E27FC236}">
              <a16:creationId xmlns:a16="http://schemas.microsoft.com/office/drawing/2014/main" id="{CC745AE9-1A1E-4EF4-8D36-DE0D5FD87B4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63" name="Text Box 14">
          <a:extLst>
            <a:ext uri="{FF2B5EF4-FFF2-40B4-BE49-F238E27FC236}">
              <a16:creationId xmlns:a16="http://schemas.microsoft.com/office/drawing/2014/main" id="{FD913450-55C1-4CA0-BC54-D99A021D45B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64" name="Text Box 15">
          <a:extLst>
            <a:ext uri="{FF2B5EF4-FFF2-40B4-BE49-F238E27FC236}">
              <a16:creationId xmlns:a16="http://schemas.microsoft.com/office/drawing/2014/main" id="{48FAB4E6-44AA-4ACD-998E-BBC2865A206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65" name="Text Box 16">
          <a:extLst>
            <a:ext uri="{FF2B5EF4-FFF2-40B4-BE49-F238E27FC236}">
              <a16:creationId xmlns:a16="http://schemas.microsoft.com/office/drawing/2014/main" id="{2D136B4F-AE45-4CCA-8CA9-E539C34FCD84}"/>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66" name="Text Box 17">
          <a:extLst>
            <a:ext uri="{FF2B5EF4-FFF2-40B4-BE49-F238E27FC236}">
              <a16:creationId xmlns:a16="http://schemas.microsoft.com/office/drawing/2014/main" id="{D2F60C1F-99AF-463C-8652-340C20391053}"/>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67" name="Text Box 18">
          <a:extLst>
            <a:ext uri="{FF2B5EF4-FFF2-40B4-BE49-F238E27FC236}">
              <a16:creationId xmlns:a16="http://schemas.microsoft.com/office/drawing/2014/main" id="{BCA3A783-FFA9-4D59-A426-A3837671837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68" name="Text Box 19">
          <a:extLst>
            <a:ext uri="{FF2B5EF4-FFF2-40B4-BE49-F238E27FC236}">
              <a16:creationId xmlns:a16="http://schemas.microsoft.com/office/drawing/2014/main" id="{47897E76-92B9-4CBA-A58E-D0296ABF8BB9}"/>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69" name="Text Box 20">
          <a:extLst>
            <a:ext uri="{FF2B5EF4-FFF2-40B4-BE49-F238E27FC236}">
              <a16:creationId xmlns:a16="http://schemas.microsoft.com/office/drawing/2014/main" id="{AB424479-73BE-4104-8C86-5A14BF17F6E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70" name="Text Box 21">
          <a:extLst>
            <a:ext uri="{FF2B5EF4-FFF2-40B4-BE49-F238E27FC236}">
              <a16:creationId xmlns:a16="http://schemas.microsoft.com/office/drawing/2014/main" id="{CABFD99A-16D1-41B5-AC43-839631D79F6C}"/>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71" name="Text Box 22">
          <a:extLst>
            <a:ext uri="{FF2B5EF4-FFF2-40B4-BE49-F238E27FC236}">
              <a16:creationId xmlns:a16="http://schemas.microsoft.com/office/drawing/2014/main" id="{CD32513B-2BC8-4F7F-9FCE-2849D779FB9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72" name="Text Box 23">
          <a:extLst>
            <a:ext uri="{FF2B5EF4-FFF2-40B4-BE49-F238E27FC236}">
              <a16:creationId xmlns:a16="http://schemas.microsoft.com/office/drawing/2014/main" id="{7DEEB70A-2675-4FB8-8B83-880ABEFB209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73" name="Text Box 24">
          <a:extLst>
            <a:ext uri="{FF2B5EF4-FFF2-40B4-BE49-F238E27FC236}">
              <a16:creationId xmlns:a16="http://schemas.microsoft.com/office/drawing/2014/main" id="{85CC89E0-8EB6-4E76-9BBD-7853568BDA3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74" name="Text Box 25">
          <a:extLst>
            <a:ext uri="{FF2B5EF4-FFF2-40B4-BE49-F238E27FC236}">
              <a16:creationId xmlns:a16="http://schemas.microsoft.com/office/drawing/2014/main" id="{E9622444-FA61-4D04-8DFD-1DB517787F9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75" name="Text Box 26">
          <a:extLst>
            <a:ext uri="{FF2B5EF4-FFF2-40B4-BE49-F238E27FC236}">
              <a16:creationId xmlns:a16="http://schemas.microsoft.com/office/drawing/2014/main" id="{8F9CA120-E193-4723-8C9D-534DCAB7CE3F}"/>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76" name="Text Box 27">
          <a:extLst>
            <a:ext uri="{FF2B5EF4-FFF2-40B4-BE49-F238E27FC236}">
              <a16:creationId xmlns:a16="http://schemas.microsoft.com/office/drawing/2014/main" id="{DDBED25D-3ED2-4970-862F-C4804C3741F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77" name="Text Box 28">
          <a:extLst>
            <a:ext uri="{FF2B5EF4-FFF2-40B4-BE49-F238E27FC236}">
              <a16:creationId xmlns:a16="http://schemas.microsoft.com/office/drawing/2014/main" id="{1D523EEC-C004-4905-A4A6-4B6936556A2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78" name="Text Box 29">
          <a:extLst>
            <a:ext uri="{FF2B5EF4-FFF2-40B4-BE49-F238E27FC236}">
              <a16:creationId xmlns:a16="http://schemas.microsoft.com/office/drawing/2014/main" id="{0A64E92D-9FF5-4863-A0DD-2DC3CDFC2597}"/>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79" name="Text Box 14">
          <a:extLst>
            <a:ext uri="{FF2B5EF4-FFF2-40B4-BE49-F238E27FC236}">
              <a16:creationId xmlns:a16="http://schemas.microsoft.com/office/drawing/2014/main" id="{932945E5-579B-4091-AE99-52542B297BA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80" name="Text Box 15">
          <a:extLst>
            <a:ext uri="{FF2B5EF4-FFF2-40B4-BE49-F238E27FC236}">
              <a16:creationId xmlns:a16="http://schemas.microsoft.com/office/drawing/2014/main" id="{879B3D97-5EA2-481C-A0C6-A81D9156E8E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81" name="Text Box 16">
          <a:extLst>
            <a:ext uri="{FF2B5EF4-FFF2-40B4-BE49-F238E27FC236}">
              <a16:creationId xmlns:a16="http://schemas.microsoft.com/office/drawing/2014/main" id="{9B92477E-0122-4A38-BF1F-492B38B065D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82" name="Text Box 17">
          <a:extLst>
            <a:ext uri="{FF2B5EF4-FFF2-40B4-BE49-F238E27FC236}">
              <a16:creationId xmlns:a16="http://schemas.microsoft.com/office/drawing/2014/main" id="{94BCDE5A-0495-405B-84D8-C414E562C534}"/>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83" name="Text Box 18">
          <a:extLst>
            <a:ext uri="{FF2B5EF4-FFF2-40B4-BE49-F238E27FC236}">
              <a16:creationId xmlns:a16="http://schemas.microsoft.com/office/drawing/2014/main" id="{2908871D-0E19-48D9-93F6-15788C9A1A3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84" name="Text Box 19">
          <a:extLst>
            <a:ext uri="{FF2B5EF4-FFF2-40B4-BE49-F238E27FC236}">
              <a16:creationId xmlns:a16="http://schemas.microsoft.com/office/drawing/2014/main" id="{B65841E9-240D-43F1-8C3F-AE2AB28108D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85" name="Text Box 20">
          <a:extLst>
            <a:ext uri="{FF2B5EF4-FFF2-40B4-BE49-F238E27FC236}">
              <a16:creationId xmlns:a16="http://schemas.microsoft.com/office/drawing/2014/main" id="{BDC1E798-253B-4615-9808-6CC837CAB00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86" name="Text Box 21">
          <a:extLst>
            <a:ext uri="{FF2B5EF4-FFF2-40B4-BE49-F238E27FC236}">
              <a16:creationId xmlns:a16="http://schemas.microsoft.com/office/drawing/2014/main" id="{73BA3391-07E5-43B6-A75C-D188265DBFDC}"/>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87" name="Text Box 14">
          <a:extLst>
            <a:ext uri="{FF2B5EF4-FFF2-40B4-BE49-F238E27FC236}">
              <a16:creationId xmlns:a16="http://schemas.microsoft.com/office/drawing/2014/main" id="{817CEE12-1A49-447A-9605-D56CC799779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88" name="Text Box 15">
          <a:extLst>
            <a:ext uri="{FF2B5EF4-FFF2-40B4-BE49-F238E27FC236}">
              <a16:creationId xmlns:a16="http://schemas.microsoft.com/office/drawing/2014/main" id="{30A7EF62-3718-4962-8BFD-092E1B7ECB5C}"/>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89" name="Text Box 16">
          <a:extLst>
            <a:ext uri="{FF2B5EF4-FFF2-40B4-BE49-F238E27FC236}">
              <a16:creationId xmlns:a16="http://schemas.microsoft.com/office/drawing/2014/main" id="{478D5BF3-4F70-4528-9D68-16430EB233C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90" name="Text Box 17">
          <a:extLst>
            <a:ext uri="{FF2B5EF4-FFF2-40B4-BE49-F238E27FC236}">
              <a16:creationId xmlns:a16="http://schemas.microsoft.com/office/drawing/2014/main" id="{F9467157-2BF2-47F1-A947-C2D3E36464B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91" name="Text Box 18">
          <a:extLst>
            <a:ext uri="{FF2B5EF4-FFF2-40B4-BE49-F238E27FC236}">
              <a16:creationId xmlns:a16="http://schemas.microsoft.com/office/drawing/2014/main" id="{C6C08A2E-1F15-4E55-97DE-583ECB5C053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92" name="Text Box 19">
          <a:extLst>
            <a:ext uri="{FF2B5EF4-FFF2-40B4-BE49-F238E27FC236}">
              <a16:creationId xmlns:a16="http://schemas.microsoft.com/office/drawing/2014/main" id="{53ACD9D0-F2FB-4B3C-94D3-160753B8A0B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93" name="Text Box 20">
          <a:extLst>
            <a:ext uri="{FF2B5EF4-FFF2-40B4-BE49-F238E27FC236}">
              <a16:creationId xmlns:a16="http://schemas.microsoft.com/office/drawing/2014/main" id="{C0BCBB0A-5238-4C31-B07B-BE8E4BA0DF1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94" name="Text Box 21">
          <a:extLst>
            <a:ext uri="{FF2B5EF4-FFF2-40B4-BE49-F238E27FC236}">
              <a16:creationId xmlns:a16="http://schemas.microsoft.com/office/drawing/2014/main" id="{FC0457BD-926B-4056-AD4A-D6CD3935728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95" name="Text Box 22">
          <a:extLst>
            <a:ext uri="{FF2B5EF4-FFF2-40B4-BE49-F238E27FC236}">
              <a16:creationId xmlns:a16="http://schemas.microsoft.com/office/drawing/2014/main" id="{AE80E19D-02EB-4DCB-B989-E453796EFEC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96" name="Text Box 23">
          <a:extLst>
            <a:ext uri="{FF2B5EF4-FFF2-40B4-BE49-F238E27FC236}">
              <a16:creationId xmlns:a16="http://schemas.microsoft.com/office/drawing/2014/main" id="{207F43F0-FF96-4063-B823-339202F83129}"/>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97" name="Text Box 24">
          <a:extLst>
            <a:ext uri="{FF2B5EF4-FFF2-40B4-BE49-F238E27FC236}">
              <a16:creationId xmlns:a16="http://schemas.microsoft.com/office/drawing/2014/main" id="{13D254F7-D64B-4137-943F-D54A8735B8CB}"/>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98" name="Text Box 25">
          <a:extLst>
            <a:ext uri="{FF2B5EF4-FFF2-40B4-BE49-F238E27FC236}">
              <a16:creationId xmlns:a16="http://schemas.microsoft.com/office/drawing/2014/main" id="{1897C442-8608-4FD5-89A9-DEAA69080DB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499" name="Text Box 26">
          <a:extLst>
            <a:ext uri="{FF2B5EF4-FFF2-40B4-BE49-F238E27FC236}">
              <a16:creationId xmlns:a16="http://schemas.microsoft.com/office/drawing/2014/main" id="{B71B50B5-CC18-4028-B528-D3AB401818B6}"/>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00" name="Text Box 27">
          <a:extLst>
            <a:ext uri="{FF2B5EF4-FFF2-40B4-BE49-F238E27FC236}">
              <a16:creationId xmlns:a16="http://schemas.microsoft.com/office/drawing/2014/main" id="{B54710C4-8B63-4A07-9811-A3942236BE2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01" name="Text Box 28">
          <a:extLst>
            <a:ext uri="{FF2B5EF4-FFF2-40B4-BE49-F238E27FC236}">
              <a16:creationId xmlns:a16="http://schemas.microsoft.com/office/drawing/2014/main" id="{EBEE0247-DF4E-464E-985A-B7C8D126D7D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02" name="Text Box 29">
          <a:extLst>
            <a:ext uri="{FF2B5EF4-FFF2-40B4-BE49-F238E27FC236}">
              <a16:creationId xmlns:a16="http://schemas.microsoft.com/office/drawing/2014/main" id="{A7AE023F-EC59-418A-8BD6-48B9EDC25B1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03" name="Text Box 14">
          <a:extLst>
            <a:ext uri="{FF2B5EF4-FFF2-40B4-BE49-F238E27FC236}">
              <a16:creationId xmlns:a16="http://schemas.microsoft.com/office/drawing/2014/main" id="{8131D122-3B9E-4974-B7A8-E2082ADC67D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04" name="Text Box 15">
          <a:extLst>
            <a:ext uri="{FF2B5EF4-FFF2-40B4-BE49-F238E27FC236}">
              <a16:creationId xmlns:a16="http://schemas.microsoft.com/office/drawing/2014/main" id="{0CC604B3-7AF5-4715-B2F3-12CFB82EA03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05" name="Text Box 16">
          <a:extLst>
            <a:ext uri="{FF2B5EF4-FFF2-40B4-BE49-F238E27FC236}">
              <a16:creationId xmlns:a16="http://schemas.microsoft.com/office/drawing/2014/main" id="{543C3223-C7C2-4802-804E-D74EC3589553}"/>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06" name="Text Box 17">
          <a:extLst>
            <a:ext uri="{FF2B5EF4-FFF2-40B4-BE49-F238E27FC236}">
              <a16:creationId xmlns:a16="http://schemas.microsoft.com/office/drawing/2014/main" id="{F32151EB-2EA3-4327-913B-6460F26CB04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07" name="Text Box 18">
          <a:extLst>
            <a:ext uri="{FF2B5EF4-FFF2-40B4-BE49-F238E27FC236}">
              <a16:creationId xmlns:a16="http://schemas.microsoft.com/office/drawing/2014/main" id="{01DC5280-171F-4EFF-96B7-2ED6108076C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08" name="Text Box 19">
          <a:extLst>
            <a:ext uri="{FF2B5EF4-FFF2-40B4-BE49-F238E27FC236}">
              <a16:creationId xmlns:a16="http://schemas.microsoft.com/office/drawing/2014/main" id="{A96A5486-CE56-4169-B3F2-EF847827073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09" name="Text Box 20">
          <a:extLst>
            <a:ext uri="{FF2B5EF4-FFF2-40B4-BE49-F238E27FC236}">
              <a16:creationId xmlns:a16="http://schemas.microsoft.com/office/drawing/2014/main" id="{6C3A874E-A59F-44AA-B707-110D7783BF97}"/>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10" name="Text Box 21">
          <a:extLst>
            <a:ext uri="{FF2B5EF4-FFF2-40B4-BE49-F238E27FC236}">
              <a16:creationId xmlns:a16="http://schemas.microsoft.com/office/drawing/2014/main" id="{AEBCC00A-35A4-444C-B2C9-AD046C6E907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11" name="Text Box 14">
          <a:extLst>
            <a:ext uri="{FF2B5EF4-FFF2-40B4-BE49-F238E27FC236}">
              <a16:creationId xmlns:a16="http://schemas.microsoft.com/office/drawing/2014/main" id="{E27B2D14-FC46-4CEA-B654-F0C3B9FE578F}"/>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12" name="Text Box 15">
          <a:extLst>
            <a:ext uri="{FF2B5EF4-FFF2-40B4-BE49-F238E27FC236}">
              <a16:creationId xmlns:a16="http://schemas.microsoft.com/office/drawing/2014/main" id="{041FB751-F0D9-46E0-9939-A5C9CB478F7C}"/>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13" name="Text Box 16">
          <a:extLst>
            <a:ext uri="{FF2B5EF4-FFF2-40B4-BE49-F238E27FC236}">
              <a16:creationId xmlns:a16="http://schemas.microsoft.com/office/drawing/2014/main" id="{C55FF89D-7493-4821-9F6F-ED29A8BC2294}"/>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14" name="Text Box 17">
          <a:extLst>
            <a:ext uri="{FF2B5EF4-FFF2-40B4-BE49-F238E27FC236}">
              <a16:creationId xmlns:a16="http://schemas.microsoft.com/office/drawing/2014/main" id="{2EC59F56-5C31-4A22-A02C-1D98AB7D72C7}"/>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15" name="Text Box 18">
          <a:extLst>
            <a:ext uri="{FF2B5EF4-FFF2-40B4-BE49-F238E27FC236}">
              <a16:creationId xmlns:a16="http://schemas.microsoft.com/office/drawing/2014/main" id="{A9C70408-9E77-43AF-B03B-9777E2055CE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16" name="Text Box 19">
          <a:extLst>
            <a:ext uri="{FF2B5EF4-FFF2-40B4-BE49-F238E27FC236}">
              <a16:creationId xmlns:a16="http://schemas.microsoft.com/office/drawing/2014/main" id="{57D9F76E-53D9-4FEA-B8B1-8066E4ED476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17" name="Text Box 20">
          <a:extLst>
            <a:ext uri="{FF2B5EF4-FFF2-40B4-BE49-F238E27FC236}">
              <a16:creationId xmlns:a16="http://schemas.microsoft.com/office/drawing/2014/main" id="{FEA2D4A2-D631-4264-B023-6480B8481A86}"/>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18" name="Text Box 21">
          <a:extLst>
            <a:ext uri="{FF2B5EF4-FFF2-40B4-BE49-F238E27FC236}">
              <a16:creationId xmlns:a16="http://schemas.microsoft.com/office/drawing/2014/main" id="{17C7C803-CC31-4915-8300-48497F73C4FC}"/>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19" name="Text Box 22">
          <a:extLst>
            <a:ext uri="{FF2B5EF4-FFF2-40B4-BE49-F238E27FC236}">
              <a16:creationId xmlns:a16="http://schemas.microsoft.com/office/drawing/2014/main" id="{6A3BCF6B-259D-4CC6-96CC-0A33B1CF14FB}"/>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20" name="Text Box 23">
          <a:extLst>
            <a:ext uri="{FF2B5EF4-FFF2-40B4-BE49-F238E27FC236}">
              <a16:creationId xmlns:a16="http://schemas.microsoft.com/office/drawing/2014/main" id="{1E44744C-A9A3-45C8-80A6-3CAEF1344B4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21" name="Text Box 24">
          <a:extLst>
            <a:ext uri="{FF2B5EF4-FFF2-40B4-BE49-F238E27FC236}">
              <a16:creationId xmlns:a16="http://schemas.microsoft.com/office/drawing/2014/main" id="{34984CD4-5770-4979-A4D5-33B870664BE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22" name="Text Box 25">
          <a:extLst>
            <a:ext uri="{FF2B5EF4-FFF2-40B4-BE49-F238E27FC236}">
              <a16:creationId xmlns:a16="http://schemas.microsoft.com/office/drawing/2014/main" id="{A608D9E3-3E85-4F20-A77A-BE1B8932AA4C}"/>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23" name="Text Box 26">
          <a:extLst>
            <a:ext uri="{FF2B5EF4-FFF2-40B4-BE49-F238E27FC236}">
              <a16:creationId xmlns:a16="http://schemas.microsoft.com/office/drawing/2014/main" id="{FA049033-E9B5-4105-8C0B-5EE8389967B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24" name="Text Box 27">
          <a:extLst>
            <a:ext uri="{FF2B5EF4-FFF2-40B4-BE49-F238E27FC236}">
              <a16:creationId xmlns:a16="http://schemas.microsoft.com/office/drawing/2014/main" id="{21393E6D-AC1E-4192-A460-875A4D168A4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25" name="Text Box 28">
          <a:extLst>
            <a:ext uri="{FF2B5EF4-FFF2-40B4-BE49-F238E27FC236}">
              <a16:creationId xmlns:a16="http://schemas.microsoft.com/office/drawing/2014/main" id="{471F7F35-BD23-4904-91B6-B1DD40A1CE26}"/>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26" name="Text Box 29">
          <a:extLst>
            <a:ext uri="{FF2B5EF4-FFF2-40B4-BE49-F238E27FC236}">
              <a16:creationId xmlns:a16="http://schemas.microsoft.com/office/drawing/2014/main" id="{BA190A78-CD9B-46A8-BA81-6E60048CC8A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27" name="Text Box 14">
          <a:extLst>
            <a:ext uri="{FF2B5EF4-FFF2-40B4-BE49-F238E27FC236}">
              <a16:creationId xmlns:a16="http://schemas.microsoft.com/office/drawing/2014/main" id="{7C042506-CBD8-4D1D-9191-006FD039D15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28" name="Text Box 15">
          <a:extLst>
            <a:ext uri="{FF2B5EF4-FFF2-40B4-BE49-F238E27FC236}">
              <a16:creationId xmlns:a16="http://schemas.microsoft.com/office/drawing/2014/main" id="{74CD1F4D-2BBD-4C05-B3D9-35669B87BC7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29" name="Text Box 16">
          <a:extLst>
            <a:ext uri="{FF2B5EF4-FFF2-40B4-BE49-F238E27FC236}">
              <a16:creationId xmlns:a16="http://schemas.microsoft.com/office/drawing/2014/main" id="{B6E91311-FC87-4FDE-9BCB-50B7E07E2F4C}"/>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30" name="Text Box 17">
          <a:extLst>
            <a:ext uri="{FF2B5EF4-FFF2-40B4-BE49-F238E27FC236}">
              <a16:creationId xmlns:a16="http://schemas.microsoft.com/office/drawing/2014/main" id="{F702D2CC-92CB-4321-8DA3-ACFB399924C6}"/>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31" name="Text Box 18">
          <a:extLst>
            <a:ext uri="{FF2B5EF4-FFF2-40B4-BE49-F238E27FC236}">
              <a16:creationId xmlns:a16="http://schemas.microsoft.com/office/drawing/2014/main" id="{22C099F6-00D9-4AB5-A166-F54C467DDEC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32" name="Text Box 19">
          <a:extLst>
            <a:ext uri="{FF2B5EF4-FFF2-40B4-BE49-F238E27FC236}">
              <a16:creationId xmlns:a16="http://schemas.microsoft.com/office/drawing/2014/main" id="{6F9787BE-F7EA-480F-99BE-C319838CE07B}"/>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33" name="Text Box 20">
          <a:extLst>
            <a:ext uri="{FF2B5EF4-FFF2-40B4-BE49-F238E27FC236}">
              <a16:creationId xmlns:a16="http://schemas.microsoft.com/office/drawing/2014/main" id="{3B022E8D-4A5F-496E-9ECF-969AD0D36DB9}"/>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34" name="Text Box 21">
          <a:extLst>
            <a:ext uri="{FF2B5EF4-FFF2-40B4-BE49-F238E27FC236}">
              <a16:creationId xmlns:a16="http://schemas.microsoft.com/office/drawing/2014/main" id="{75838ECB-EA0B-4297-A69C-F5CB1CB82E9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35" name="Text Box 14">
          <a:extLst>
            <a:ext uri="{FF2B5EF4-FFF2-40B4-BE49-F238E27FC236}">
              <a16:creationId xmlns:a16="http://schemas.microsoft.com/office/drawing/2014/main" id="{5A6D6C12-85E9-4837-BF49-AAC728391C2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36" name="Text Box 15">
          <a:extLst>
            <a:ext uri="{FF2B5EF4-FFF2-40B4-BE49-F238E27FC236}">
              <a16:creationId xmlns:a16="http://schemas.microsoft.com/office/drawing/2014/main" id="{D55D2F2B-6931-4EB0-9527-D8847152586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37" name="Text Box 16">
          <a:extLst>
            <a:ext uri="{FF2B5EF4-FFF2-40B4-BE49-F238E27FC236}">
              <a16:creationId xmlns:a16="http://schemas.microsoft.com/office/drawing/2014/main" id="{F30075F1-CC64-408B-8FB8-E69B50E8D483}"/>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38" name="Text Box 17">
          <a:extLst>
            <a:ext uri="{FF2B5EF4-FFF2-40B4-BE49-F238E27FC236}">
              <a16:creationId xmlns:a16="http://schemas.microsoft.com/office/drawing/2014/main" id="{549D7E22-AAAD-4894-8BF1-B5BB5C81A25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39" name="Text Box 18">
          <a:extLst>
            <a:ext uri="{FF2B5EF4-FFF2-40B4-BE49-F238E27FC236}">
              <a16:creationId xmlns:a16="http://schemas.microsoft.com/office/drawing/2014/main" id="{36756AE0-FC6D-4A38-8C1F-C561421F0C65}"/>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40" name="Text Box 19">
          <a:extLst>
            <a:ext uri="{FF2B5EF4-FFF2-40B4-BE49-F238E27FC236}">
              <a16:creationId xmlns:a16="http://schemas.microsoft.com/office/drawing/2014/main" id="{6E7EDFE1-A78A-4283-AD3E-36B6A7663EBC}"/>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41" name="Text Box 20">
          <a:extLst>
            <a:ext uri="{FF2B5EF4-FFF2-40B4-BE49-F238E27FC236}">
              <a16:creationId xmlns:a16="http://schemas.microsoft.com/office/drawing/2014/main" id="{4D37A2C1-1080-4855-85CA-9F838D7A8377}"/>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42" name="Text Box 21">
          <a:extLst>
            <a:ext uri="{FF2B5EF4-FFF2-40B4-BE49-F238E27FC236}">
              <a16:creationId xmlns:a16="http://schemas.microsoft.com/office/drawing/2014/main" id="{CC6076FA-D366-46CA-A2C4-2E03F8BD7687}"/>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43" name="Text Box 22">
          <a:extLst>
            <a:ext uri="{FF2B5EF4-FFF2-40B4-BE49-F238E27FC236}">
              <a16:creationId xmlns:a16="http://schemas.microsoft.com/office/drawing/2014/main" id="{DAC20AEC-28C5-4C36-A241-D622B0A6A28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44" name="Text Box 23">
          <a:extLst>
            <a:ext uri="{FF2B5EF4-FFF2-40B4-BE49-F238E27FC236}">
              <a16:creationId xmlns:a16="http://schemas.microsoft.com/office/drawing/2014/main" id="{D6992DE0-4029-4D1D-AEC7-0EA517D83896}"/>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45" name="Text Box 24">
          <a:extLst>
            <a:ext uri="{FF2B5EF4-FFF2-40B4-BE49-F238E27FC236}">
              <a16:creationId xmlns:a16="http://schemas.microsoft.com/office/drawing/2014/main" id="{CBB683C4-793E-468F-815D-E84822574E68}"/>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46" name="Text Box 25">
          <a:extLst>
            <a:ext uri="{FF2B5EF4-FFF2-40B4-BE49-F238E27FC236}">
              <a16:creationId xmlns:a16="http://schemas.microsoft.com/office/drawing/2014/main" id="{4CD81AA3-0BEB-47BE-8A4F-0BEB5031E4F4}"/>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47" name="Text Box 26">
          <a:extLst>
            <a:ext uri="{FF2B5EF4-FFF2-40B4-BE49-F238E27FC236}">
              <a16:creationId xmlns:a16="http://schemas.microsoft.com/office/drawing/2014/main" id="{33600921-4EFE-4F53-8CBE-A573C66CCF7F}"/>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48" name="Text Box 27">
          <a:extLst>
            <a:ext uri="{FF2B5EF4-FFF2-40B4-BE49-F238E27FC236}">
              <a16:creationId xmlns:a16="http://schemas.microsoft.com/office/drawing/2014/main" id="{5809EB12-A5FC-4F63-AB4B-43AC4BF2828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49" name="Text Box 28">
          <a:extLst>
            <a:ext uri="{FF2B5EF4-FFF2-40B4-BE49-F238E27FC236}">
              <a16:creationId xmlns:a16="http://schemas.microsoft.com/office/drawing/2014/main" id="{CB04BA4E-6F5A-4D19-BBD5-06F9E5F7A50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50" name="Text Box 29">
          <a:extLst>
            <a:ext uri="{FF2B5EF4-FFF2-40B4-BE49-F238E27FC236}">
              <a16:creationId xmlns:a16="http://schemas.microsoft.com/office/drawing/2014/main" id="{17FEBC2A-B61D-4488-8485-91EE519E539B}"/>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51" name="Text Box 14">
          <a:extLst>
            <a:ext uri="{FF2B5EF4-FFF2-40B4-BE49-F238E27FC236}">
              <a16:creationId xmlns:a16="http://schemas.microsoft.com/office/drawing/2014/main" id="{FBBECB8B-9441-40DE-AB22-53FE23A0F6AC}"/>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52" name="Text Box 15">
          <a:extLst>
            <a:ext uri="{FF2B5EF4-FFF2-40B4-BE49-F238E27FC236}">
              <a16:creationId xmlns:a16="http://schemas.microsoft.com/office/drawing/2014/main" id="{87C9C014-F6C4-4189-9F1B-6A47D3372D2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53" name="Text Box 16">
          <a:extLst>
            <a:ext uri="{FF2B5EF4-FFF2-40B4-BE49-F238E27FC236}">
              <a16:creationId xmlns:a16="http://schemas.microsoft.com/office/drawing/2014/main" id="{992B710B-4625-404C-860D-58E2E284DB07}"/>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54" name="Text Box 17">
          <a:extLst>
            <a:ext uri="{FF2B5EF4-FFF2-40B4-BE49-F238E27FC236}">
              <a16:creationId xmlns:a16="http://schemas.microsoft.com/office/drawing/2014/main" id="{928BD750-7380-400E-AAFE-8FE19B90385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55" name="Text Box 18">
          <a:extLst>
            <a:ext uri="{FF2B5EF4-FFF2-40B4-BE49-F238E27FC236}">
              <a16:creationId xmlns:a16="http://schemas.microsoft.com/office/drawing/2014/main" id="{3B22DBD7-04A1-4024-9EFF-9B274DE1416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56" name="Text Box 19">
          <a:extLst>
            <a:ext uri="{FF2B5EF4-FFF2-40B4-BE49-F238E27FC236}">
              <a16:creationId xmlns:a16="http://schemas.microsoft.com/office/drawing/2014/main" id="{1DFF1286-30CE-4402-AB51-E21C23F1FBA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57" name="Text Box 20">
          <a:extLst>
            <a:ext uri="{FF2B5EF4-FFF2-40B4-BE49-F238E27FC236}">
              <a16:creationId xmlns:a16="http://schemas.microsoft.com/office/drawing/2014/main" id="{E45A11CF-C313-4101-9240-83E019084ED7}"/>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58" name="Text Box 21">
          <a:extLst>
            <a:ext uri="{FF2B5EF4-FFF2-40B4-BE49-F238E27FC236}">
              <a16:creationId xmlns:a16="http://schemas.microsoft.com/office/drawing/2014/main" id="{BC2E1EB8-835A-4A01-9032-EDDD25CFE02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59" name="Text Box 14">
          <a:extLst>
            <a:ext uri="{FF2B5EF4-FFF2-40B4-BE49-F238E27FC236}">
              <a16:creationId xmlns:a16="http://schemas.microsoft.com/office/drawing/2014/main" id="{C7CA6819-774F-4882-96FD-F4DF698FA40D}"/>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60" name="Text Box 15">
          <a:extLst>
            <a:ext uri="{FF2B5EF4-FFF2-40B4-BE49-F238E27FC236}">
              <a16:creationId xmlns:a16="http://schemas.microsoft.com/office/drawing/2014/main" id="{4F29D15E-20B6-47E8-9826-F6AFC3837A8A}"/>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61" name="Text Box 16">
          <a:extLst>
            <a:ext uri="{FF2B5EF4-FFF2-40B4-BE49-F238E27FC236}">
              <a16:creationId xmlns:a16="http://schemas.microsoft.com/office/drawing/2014/main" id="{A3C8F490-4F1F-4336-9EF1-82940CD56A5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62" name="Text Box 17">
          <a:extLst>
            <a:ext uri="{FF2B5EF4-FFF2-40B4-BE49-F238E27FC236}">
              <a16:creationId xmlns:a16="http://schemas.microsoft.com/office/drawing/2014/main" id="{A72B9DBC-CBFC-4E3B-8B5D-205299BBA951}"/>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63" name="Text Box 18">
          <a:extLst>
            <a:ext uri="{FF2B5EF4-FFF2-40B4-BE49-F238E27FC236}">
              <a16:creationId xmlns:a16="http://schemas.microsoft.com/office/drawing/2014/main" id="{8D640CFD-0CB1-48C7-B478-C761C8B7B1E0}"/>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64" name="Text Box 19">
          <a:extLst>
            <a:ext uri="{FF2B5EF4-FFF2-40B4-BE49-F238E27FC236}">
              <a16:creationId xmlns:a16="http://schemas.microsoft.com/office/drawing/2014/main" id="{A1BAC7CB-5B53-4FE9-A40A-A4ECE7A34106}"/>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65" name="Text Box 20">
          <a:extLst>
            <a:ext uri="{FF2B5EF4-FFF2-40B4-BE49-F238E27FC236}">
              <a16:creationId xmlns:a16="http://schemas.microsoft.com/office/drawing/2014/main" id="{5083C8A1-2DCF-47D4-8045-FEEECC5AC0BE}"/>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742950</xdr:colOff>
      <xdr:row>50</xdr:row>
      <xdr:rowOff>0</xdr:rowOff>
    </xdr:from>
    <xdr:to>
      <xdr:col>2</xdr:col>
      <xdr:colOff>742950</xdr:colOff>
      <xdr:row>51</xdr:row>
      <xdr:rowOff>165652</xdr:rowOff>
    </xdr:to>
    <xdr:sp macro="" textlink="">
      <xdr:nvSpPr>
        <xdr:cNvPr id="4566" name="Text Box 21">
          <a:extLst>
            <a:ext uri="{FF2B5EF4-FFF2-40B4-BE49-F238E27FC236}">
              <a16:creationId xmlns:a16="http://schemas.microsoft.com/office/drawing/2014/main" id="{CD661B50-010C-47F1-9C5F-60D2F6DAE372}"/>
            </a:ext>
          </a:extLst>
        </xdr:cNvPr>
        <xdr:cNvSpPr txBox="1">
          <a:spLocks noChangeArrowheads="1"/>
        </xdr:cNvSpPr>
      </xdr:nvSpPr>
      <xdr:spPr bwMode="auto">
        <a:xfrm>
          <a:off x="140017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67" name="TextBox 3">
          <a:extLst>
            <a:ext uri="{FF2B5EF4-FFF2-40B4-BE49-F238E27FC236}">
              <a16:creationId xmlns:a16="http://schemas.microsoft.com/office/drawing/2014/main" id="{9411B09B-9FFE-4669-818F-DDAB35D1DCE6}"/>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68" name="TextBox 3">
          <a:extLst>
            <a:ext uri="{FF2B5EF4-FFF2-40B4-BE49-F238E27FC236}">
              <a16:creationId xmlns:a16="http://schemas.microsoft.com/office/drawing/2014/main" id="{B1CA6BC3-28F7-4BED-99A3-CB726EEADA22}"/>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69" name="TextBox 3">
          <a:extLst>
            <a:ext uri="{FF2B5EF4-FFF2-40B4-BE49-F238E27FC236}">
              <a16:creationId xmlns:a16="http://schemas.microsoft.com/office/drawing/2014/main" id="{71298C67-E4A1-4D30-BB32-2F7E3AEB2C27}"/>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70" name="TextBox 3">
          <a:extLst>
            <a:ext uri="{FF2B5EF4-FFF2-40B4-BE49-F238E27FC236}">
              <a16:creationId xmlns:a16="http://schemas.microsoft.com/office/drawing/2014/main" id="{00482A1D-28E7-481E-938B-B08CDE23ABCC}"/>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71" name="TextBox 3">
          <a:extLst>
            <a:ext uri="{FF2B5EF4-FFF2-40B4-BE49-F238E27FC236}">
              <a16:creationId xmlns:a16="http://schemas.microsoft.com/office/drawing/2014/main" id="{935463A4-A024-4990-AEE4-747866E7E00E}"/>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72" name="TextBox 3">
          <a:extLst>
            <a:ext uri="{FF2B5EF4-FFF2-40B4-BE49-F238E27FC236}">
              <a16:creationId xmlns:a16="http://schemas.microsoft.com/office/drawing/2014/main" id="{117378AB-B10B-4DCC-A5DB-4054B81AE4F8}"/>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73" name="TextBox 3">
          <a:extLst>
            <a:ext uri="{FF2B5EF4-FFF2-40B4-BE49-F238E27FC236}">
              <a16:creationId xmlns:a16="http://schemas.microsoft.com/office/drawing/2014/main" id="{8DA9CE52-9346-4567-AD84-2A14B9BF3303}"/>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74" name="TextBox 3">
          <a:extLst>
            <a:ext uri="{FF2B5EF4-FFF2-40B4-BE49-F238E27FC236}">
              <a16:creationId xmlns:a16="http://schemas.microsoft.com/office/drawing/2014/main" id="{C1BDCD58-8591-4A6F-9C82-99804E76D00C}"/>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75" name="TextBox 3">
          <a:extLst>
            <a:ext uri="{FF2B5EF4-FFF2-40B4-BE49-F238E27FC236}">
              <a16:creationId xmlns:a16="http://schemas.microsoft.com/office/drawing/2014/main" id="{8D500686-232A-4DB1-A65B-E32919778334}"/>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76" name="TextBox 3">
          <a:extLst>
            <a:ext uri="{FF2B5EF4-FFF2-40B4-BE49-F238E27FC236}">
              <a16:creationId xmlns:a16="http://schemas.microsoft.com/office/drawing/2014/main" id="{DEA0F3CE-60CF-4D9A-A0C1-DD87E5F64210}"/>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77" name="TextBox 3">
          <a:extLst>
            <a:ext uri="{FF2B5EF4-FFF2-40B4-BE49-F238E27FC236}">
              <a16:creationId xmlns:a16="http://schemas.microsoft.com/office/drawing/2014/main" id="{7AA05B83-2334-4BBF-A8AA-490FDAEAA20B}"/>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78" name="TextBox 3">
          <a:extLst>
            <a:ext uri="{FF2B5EF4-FFF2-40B4-BE49-F238E27FC236}">
              <a16:creationId xmlns:a16="http://schemas.microsoft.com/office/drawing/2014/main" id="{7B3E4A65-3A78-4D98-AFAB-CF5F40362C1D}"/>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79" name="TextBox 3">
          <a:extLst>
            <a:ext uri="{FF2B5EF4-FFF2-40B4-BE49-F238E27FC236}">
              <a16:creationId xmlns:a16="http://schemas.microsoft.com/office/drawing/2014/main" id="{E2326606-3C10-46C5-BB63-A16392FCAF85}"/>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80" name="TextBox 3">
          <a:extLst>
            <a:ext uri="{FF2B5EF4-FFF2-40B4-BE49-F238E27FC236}">
              <a16:creationId xmlns:a16="http://schemas.microsoft.com/office/drawing/2014/main" id="{970B3A25-A286-4A79-B228-1DC62115500B}"/>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81" name="TextBox 3">
          <a:extLst>
            <a:ext uri="{FF2B5EF4-FFF2-40B4-BE49-F238E27FC236}">
              <a16:creationId xmlns:a16="http://schemas.microsoft.com/office/drawing/2014/main" id="{36DE60AD-761E-4099-B72F-23B47060DC4D}"/>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82" name="TextBox 3">
          <a:extLst>
            <a:ext uri="{FF2B5EF4-FFF2-40B4-BE49-F238E27FC236}">
              <a16:creationId xmlns:a16="http://schemas.microsoft.com/office/drawing/2014/main" id="{F5B1CED7-6E5E-4A85-9ABB-AAE92EE04518}"/>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83" name="TextBox 3">
          <a:extLst>
            <a:ext uri="{FF2B5EF4-FFF2-40B4-BE49-F238E27FC236}">
              <a16:creationId xmlns:a16="http://schemas.microsoft.com/office/drawing/2014/main" id="{9077CDF3-D4F3-4119-9F11-51036E0465B1}"/>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84" name="TextBox 3">
          <a:extLst>
            <a:ext uri="{FF2B5EF4-FFF2-40B4-BE49-F238E27FC236}">
              <a16:creationId xmlns:a16="http://schemas.microsoft.com/office/drawing/2014/main" id="{B3410744-8D9C-4A86-9F78-693BB50113DC}"/>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85" name="TextBox 3">
          <a:extLst>
            <a:ext uri="{FF2B5EF4-FFF2-40B4-BE49-F238E27FC236}">
              <a16:creationId xmlns:a16="http://schemas.microsoft.com/office/drawing/2014/main" id="{31B7F8F4-11F2-418C-AA52-D411581FF39A}"/>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86" name="TextBox 3">
          <a:extLst>
            <a:ext uri="{FF2B5EF4-FFF2-40B4-BE49-F238E27FC236}">
              <a16:creationId xmlns:a16="http://schemas.microsoft.com/office/drawing/2014/main" id="{A39443F5-57CC-4937-A22D-F66E695E3DA3}"/>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87" name="TextBox 3">
          <a:extLst>
            <a:ext uri="{FF2B5EF4-FFF2-40B4-BE49-F238E27FC236}">
              <a16:creationId xmlns:a16="http://schemas.microsoft.com/office/drawing/2014/main" id="{AF1EF88C-22A8-45EC-919D-B4AFD4309696}"/>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88" name="TextBox 3">
          <a:extLst>
            <a:ext uri="{FF2B5EF4-FFF2-40B4-BE49-F238E27FC236}">
              <a16:creationId xmlns:a16="http://schemas.microsoft.com/office/drawing/2014/main" id="{FADBEAC8-4D78-4202-AB0C-A9FBC1D9AB74}"/>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89" name="TextBox 3">
          <a:extLst>
            <a:ext uri="{FF2B5EF4-FFF2-40B4-BE49-F238E27FC236}">
              <a16:creationId xmlns:a16="http://schemas.microsoft.com/office/drawing/2014/main" id="{E60F1BB9-3F41-412E-90B9-6A8EBACA5CB5}"/>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90" name="TextBox 3">
          <a:extLst>
            <a:ext uri="{FF2B5EF4-FFF2-40B4-BE49-F238E27FC236}">
              <a16:creationId xmlns:a16="http://schemas.microsoft.com/office/drawing/2014/main" id="{62346CFB-0B36-4C3D-AB9D-D5D4221E9BFA}"/>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91" name="TextBox 3">
          <a:extLst>
            <a:ext uri="{FF2B5EF4-FFF2-40B4-BE49-F238E27FC236}">
              <a16:creationId xmlns:a16="http://schemas.microsoft.com/office/drawing/2014/main" id="{557968F4-D879-4656-9C27-E5F647DC00DE}"/>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92" name="TextBox 3">
          <a:extLst>
            <a:ext uri="{FF2B5EF4-FFF2-40B4-BE49-F238E27FC236}">
              <a16:creationId xmlns:a16="http://schemas.microsoft.com/office/drawing/2014/main" id="{342AADAE-B742-4F8C-B2E2-B1D9B96F043C}"/>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93" name="TextBox 3">
          <a:extLst>
            <a:ext uri="{FF2B5EF4-FFF2-40B4-BE49-F238E27FC236}">
              <a16:creationId xmlns:a16="http://schemas.microsoft.com/office/drawing/2014/main" id="{7400776D-2C56-4DF2-B444-CCA1C03E925F}"/>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94" name="TextBox 3">
          <a:extLst>
            <a:ext uri="{FF2B5EF4-FFF2-40B4-BE49-F238E27FC236}">
              <a16:creationId xmlns:a16="http://schemas.microsoft.com/office/drawing/2014/main" id="{3D296508-0B7C-42F5-AF9D-7350C4F58092}"/>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95" name="TextBox 3">
          <a:extLst>
            <a:ext uri="{FF2B5EF4-FFF2-40B4-BE49-F238E27FC236}">
              <a16:creationId xmlns:a16="http://schemas.microsoft.com/office/drawing/2014/main" id="{39A45109-3F05-43D6-8288-B34D8F9A0EC5}"/>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96" name="TextBox 3">
          <a:extLst>
            <a:ext uri="{FF2B5EF4-FFF2-40B4-BE49-F238E27FC236}">
              <a16:creationId xmlns:a16="http://schemas.microsoft.com/office/drawing/2014/main" id="{1F415B38-43E4-41BB-910E-1CF115FD9B2F}"/>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97" name="TextBox 3">
          <a:extLst>
            <a:ext uri="{FF2B5EF4-FFF2-40B4-BE49-F238E27FC236}">
              <a16:creationId xmlns:a16="http://schemas.microsoft.com/office/drawing/2014/main" id="{EC02F514-9AB8-4652-99CE-0F87E9E8AFE9}"/>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98" name="TextBox 3">
          <a:extLst>
            <a:ext uri="{FF2B5EF4-FFF2-40B4-BE49-F238E27FC236}">
              <a16:creationId xmlns:a16="http://schemas.microsoft.com/office/drawing/2014/main" id="{80FF617B-8512-49CD-95B7-207F0D9423DF}"/>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599" name="TextBox 3">
          <a:extLst>
            <a:ext uri="{FF2B5EF4-FFF2-40B4-BE49-F238E27FC236}">
              <a16:creationId xmlns:a16="http://schemas.microsoft.com/office/drawing/2014/main" id="{ADB98B6D-E06D-4C77-B496-6420DC4514DC}"/>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600" name="TextBox 3">
          <a:extLst>
            <a:ext uri="{FF2B5EF4-FFF2-40B4-BE49-F238E27FC236}">
              <a16:creationId xmlns:a16="http://schemas.microsoft.com/office/drawing/2014/main" id="{7F29E8C6-2CCE-4CAB-8582-6E2FAACA932E}"/>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601" name="TextBox 3">
          <a:extLst>
            <a:ext uri="{FF2B5EF4-FFF2-40B4-BE49-F238E27FC236}">
              <a16:creationId xmlns:a16="http://schemas.microsoft.com/office/drawing/2014/main" id="{D2D45FD2-A230-413E-B30C-B5C5CA5584F3}"/>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602" name="TextBox 3">
          <a:extLst>
            <a:ext uri="{FF2B5EF4-FFF2-40B4-BE49-F238E27FC236}">
              <a16:creationId xmlns:a16="http://schemas.microsoft.com/office/drawing/2014/main" id="{613BF804-9B35-461A-A614-73D5DEA25D49}"/>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603" name="TextBox 3">
          <a:extLst>
            <a:ext uri="{FF2B5EF4-FFF2-40B4-BE49-F238E27FC236}">
              <a16:creationId xmlns:a16="http://schemas.microsoft.com/office/drawing/2014/main" id="{92BFC3E6-DA5F-4A9B-B306-3A74705FDD4F}"/>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604" name="TextBox 3">
          <a:extLst>
            <a:ext uri="{FF2B5EF4-FFF2-40B4-BE49-F238E27FC236}">
              <a16:creationId xmlns:a16="http://schemas.microsoft.com/office/drawing/2014/main" id="{18C46A45-75F1-42C9-9E7E-33099FB4794B}"/>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605" name="TextBox 3">
          <a:extLst>
            <a:ext uri="{FF2B5EF4-FFF2-40B4-BE49-F238E27FC236}">
              <a16:creationId xmlns:a16="http://schemas.microsoft.com/office/drawing/2014/main" id="{70F022FF-1C99-40DA-85FC-416A2B3AEC6F}"/>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1689100</xdr:colOff>
      <xdr:row>50</xdr:row>
      <xdr:rowOff>0</xdr:rowOff>
    </xdr:from>
    <xdr:to>
      <xdr:col>2</xdr:col>
      <xdr:colOff>1689100</xdr:colOff>
      <xdr:row>51</xdr:row>
      <xdr:rowOff>165652</xdr:rowOff>
    </xdr:to>
    <xdr:sp macro="" textlink="">
      <xdr:nvSpPr>
        <xdr:cNvPr id="4606" name="TextBox 3">
          <a:extLst>
            <a:ext uri="{FF2B5EF4-FFF2-40B4-BE49-F238E27FC236}">
              <a16:creationId xmlns:a16="http://schemas.microsoft.com/office/drawing/2014/main" id="{8C2ABD84-F58F-4B25-BB23-177395C6EB84}"/>
            </a:ext>
          </a:extLst>
        </xdr:cNvPr>
        <xdr:cNvSpPr txBox="1">
          <a:spLocks noChangeArrowheads="1"/>
        </xdr:cNvSpPr>
      </xdr:nvSpPr>
      <xdr:spPr bwMode="auto">
        <a:xfrm>
          <a:off x="2346325" y="12925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1685925</xdr:colOff>
      <xdr:row>14</xdr:row>
      <xdr:rowOff>0</xdr:rowOff>
    </xdr:from>
    <xdr:ext cx="0" cy="330200"/>
    <xdr:sp macro="" textlink="">
      <xdr:nvSpPr>
        <xdr:cNvPr id="923" name="TextBox 3">
          <a:extLst>
            <a:ext uri="{FF2B5EF4-FFF2-40B4-BE49-F238E27FC236}">
              <a16:creationId xmlns:a16="http://schemas.microsoft.com/office/drawing/2014/main" id="{A5CEA6B6-BCFC-4724-BED7-AA24423C1105}"/>
            </a:ext>
          </a:extLst>
        </xdr:cNvPr>
        <xdr:cNvSpPr txBox="1">
          <a:spLocks noChangeArrowheads="1"/>
        </xdr:cNvSpPr>
      </xdr:nvSpPr>
      <xdr:spPr bwMode="auto">
        <a:xfrm>
          <a:off x="2447925" y="4572000"/>
          <a:ext cx="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30200"/>
    <xdr:sp macro="" textlink="">
      <xdr:nvSpPr>
        <xdr:cNvPr id="924" name="TextBox 3">
          <a:extLst>
            <a:ext uri="{FF2B5EF4-FFF2-40B4-BE49-F238E27FC236}">
              <a16:creationId xmlns:a16="http://schemas.microsoft.com/office/drawing/2014/main" id="{843519F8-C5C3-407F-8954-AB34128C5E80}"/>
            </a:ext>
          </a:extLst>
        </xdr:cNvPr>
        <xdr:cNvSpPr txBox="1">
          <a:spLocks noChangeArrowheads="1"/>
        </xdr:cNvSpPr>
      </xdr:nvSpPr>
      <xdr:spPr bwMode="auto">
        <a:xfrm>
          <a:off x="2447925" y="4572000"/>
          <a:ext cx="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33375"/>
    <xdr:sp macro="" textlink="">
      <xdr:nvSpPr>
        <xdr:cNvPr id="925" name="TextBox 924">
          <a:extLst>
            <a:ext uri="{FF2B5EF4-FFF2-40B4-BE49-F238E27FC236}">
              <a16:creationId xmlns:a16="http://schemas.microsoft.com/office/drawing/2014/main" id="{5C917C60-C7FA-4905-BB8D-4338C50B390C}"/>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33375"/>
    <xdr:sp macro="" textlink="">
      <xdr:nvSpPr>
        <xdr:cNvPr id="926" name="TextBox 3">
          <a:extLst>
            <a:ext uri="{FF2B5EF4-FFF2-40B4-BE49-F238E27FC236}">
              <a16:creationId xmlns:a16="http://schemas.microsoft.com/office/drawing/2014/main" id="{9EAE1489-E290-4275-AF8C-EC883FF23201}"/>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33375"/>
    <xdr:sp macro="" textlink="">
      <xdr:nvSpPr>
        <xdr:cNvPr id="927" name="TextBox 3">
          <a:extLst>
            <a:ext uri="{FF2B5EF4-FFF2-40B4-BE49-F238E27FC236}">
              <a16:creationId xmlns:a16="http://schemas.microsoft.com/office/drawing/2014/main" id="{42813837-194E-4BCD-AEE2-F94162E050CE}"/>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33375"/>
    <xdr:sp macro="" textlink="">
      <xdr:nvSpPr>
        <xdr:cNvPr id="928" name="TextBox 3">
          <a:extLst>
            <a:ext uri="{FF2B5EF4-FFF2-40B4-BE49-F238E27FC236}">
              <a16:creationId xmlns:a16="http://schemas.microsoft.com/office/drawing/2014/main" id="{84A425B4-DBCF-4C54-A692-8A00F6C8206F}"/>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33375"/>
    <xdr:sp macro="" textlink="">
      <xdr:nvSpPr>
        <xdr:cNvPr id="929" name="TextBox 3">
          <a:extLst>
            <a:ext uri="{FF2B5EF4-FFF2-40B4-BE49-F238E27FC236}">
              <a16:creationId xmlns:a16="http://schemas.microsoft.com/office/drawing/2014/main" id="{802C4633-0593-47B6-8E16-E39C299BF016}"/>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33375"/>
    <xdr:sp macro="" textlink="">
      <xdr:nvSpPr>
        <xdr:cNvPr id="930" name="TextBox 3">
          <a:extLst>
            <a:ext uri="{FF2B5EF4-FFF2-40B4-BE49-F238E27FC236}">
              <a16:creationId xmlns:a16="http://schemas.microsoft.com/office/drawing/2014/main" id="{BACEC583-E2F5-422C-993C-E197B6E2DAE3}"/>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33375"/>
    <xdr:sp macro="" textlink="">
      <xdr:nvSpPr>
        <xdr:cNvPr id="931" name="TextBox 3">
          <a:extLst>
            <a:ext uri="{FF2B5EF4-FFF2-40B4-BE49-F238E27FC236}">
              <a16:creationId xmlns:a16="http://schemas.microsoft.com/office/drawing/2014/main" id="{2DA538D4-35F8-40B6-BCB8-C603C5122B4E}"/>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27025"/>
    <xdr:sp macro="" textlink="">
      <xdr:nvSpPr>
        <xdr:cNvPr id="932" name="TextBox 3">
          <a:extLst>
            <a:ext uri="{FF2B5EF4-FFF2-40B4-BE49-F238E27FC236}">
              <a16:creationId xmlns:a16="http://schemas.microsoft.com/office/drawing/2014/main" id="{58586098-EB5B-4FB9-B682-91323E74A605}"/>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27025"/>
    <xdr:sp macro="" textlink="">
      <xdr:nvSpPr>
        <xdr:cNvPr id="933" name="TextBox 3">
          <a:extLst>
            <a:ext uri="{FF2B5EF4-FFF2-40B4-BE49-F238E27FC236}">
              <a16:creationId xmlns:a16="http://schemas.microsoft.com/office/drawing/2014/main" id="{42C2EB77-3137-4B71-9CBD-18922307FFF3}"/>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27025"/>
    <xdr:sp macro="" textlink="">
      <xdr:nvSpPr>
        <xdr:cNvPr id="934" name="TextBox 3">
          <a:extLst>
            <a:ext uri="{FF2B5EF4-FFF2-40B4-BE49-F238E27FC236}">
              <a16:creationId xmlns:a16="http://schemas.microsoft.com/office/drawing/2014/main" id="{E2E5FCFA-D4FD-4E9D-A06C-82EDE684612B}"/>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27025"/>
    <xdr:sp macro="" textlink="">
      <xdr:nvSpPr>
        <xdr:cNvPr id="935" name="TextBox 3">
          <a:extLst>
            <a:ext uri="{FF2B5EF4-FFF2-40B4-BE49-F238E27FC236}">
              <a16:creationId xmlns:a16="http://schemas.microsoft.com/office/drawing/2014/main" id="{FA26F92C-91CB-41C1-9189-4FC09B9D928E}"/>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30200"/>
    <xdr:sp macro="" textlink="">
      <xdr:nvSpPr>
        <xdr:cNvPr id="936" name="TextBox 3">
          <a:extLst>
            <a:ext uri="{FF2B5EF4-FFF2-40B4-BE49-F238E27FC236}">
              <a16:creationId xmlns:a16="http://schemas.microsoft.com/office/drawing/2014/main" id="{620A2E75-C4DF-4DBD-A562-8D34124208A3}"/>
            </a:ext>
          </a:extLst>
        </xdr:cNvPr>
        <xdr:cNvSpPr txBox="1">
          <a:spLocks noChangeArrowheads="1"/>
        </xdr:cNvSpPr>
      </xdr:nvSpPr>
      <xdr:spPr bwMode="auto">
        <a:xfrm>
          <a:off x="2447925" y="4572000"/>
          <a:ext cx="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30200"/>
    <xdr:sp macro="" textlink="">
      <xdr:nvSpPr>
        <xdr:cNvPr id="937" name="TextBox 3">
          <a:extLst>
            <a:ext uri="{FF2B5EF4-FFF2-40B4-BE49-F238E27FC236}">
              <a16:creationId xmlns:a16="http://schemas.microsoft.com/office/drawing/2014/main" id="{E6E50E67-C007-4555-B755-44739D7E0B09}"/>
            </a:ext>
          </a:extLst>
        </xdr:cNvPr>
        <xdr:cNvSpPr txBox="1">
          <a:spLocks noChangeArrowheads="1"/>
        </xdr:cNvSpPr>
      </xdr:nvSpPr>
      <xdr:spPr bwMode="auto">
        <a:xfrm>
          <a:off x="2447925" y="4572000"/>
          <a:ext cx="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33375"/>
    <xdr:sp macro="" textlink="">
      <xdr:nvSpPr>
        <xdr:cNvPr id="938" name="TextBox 3">
          <a:extLst>
            <a:ext uri="{FF2B5EF4-FFF2-40B4-BE49-F238E27FC236}">
              <a16:creationId xmlns:a16="http://schemas.microsoft.com/office/drawing/2014/main" id="{AE6B015C-CD10-43A5-90EA-0D97568AD459}"/>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33375"/>
    <xdr:sp macro="" textlink="">
      <xdr:nvSpPr>
        <xdr:cNvPr id="939" name="TextBox 3">
          <a:extLst>
            <a:ext uri="{FF2B5EF4-FFF2-40B4-BE49-F238E27FC236}">
              <a16:creationId xmlns:a16="http://schemas.microsoft.com/office/drawing/2014/main" id="{3586C163-DAEF-4047-A896-5035190D1932}"/>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33375"/>
    <xdr:sp macro="" textlink="">
      <xdr:nvSpPr>
        <xdr:cNvPr id="940" name="TextBox 3">
          <a:extLst>
            <a:ext uri="{FF2B5EF4-FFF2-40B4-BE49-F238E27FC236}">
              <a16:creationId xmlns:a16="http://schemas.microsoft.com/office/drawing/2014/main" id="{4A3832F1-B9AE-4649-B624-029E7417717F}"/>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33375"/>
    <xdr:sp macro="" textlink="">
      <xdr:nvSpPr>
        <xdr:cNvPr id="941" name="TextBox 3">
          <a:extLst>
            <a:ext uri="{FF2B5EF4-FFF2-40B4-BE49-F238E27FC236}">
              <a16:creationId xmlns:a16="http://schemas.microsoft.com/office/drawing/2014/main" id="{69915156-A8AE-4775-A29A-2CF3C1EF71A8}"/>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33375"/>
    <xdr:sp macro="" textlink="">
      <xdr:nvSpPr>
        <xdr:cNvPr id="942" name="TextBox 3">
          <a:extLst>
            <a:ext uri="{FF2B5EF4-FFF2-40B4-BE49-F238E27FC236}">
              <a16:creationId xmlns:a16="http://schemas.microsoft.com/office/drawing/2014/main" id="{BFF0BCA9-3B53-48F7-B44E-52C61556F95B}"/>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33375"/>
    <xdr:sp macro="" textlink="">
      <xdr:nvSpPr>
        <xdr:cNvPr id="943" name="TextBox 3">
          <a:extLst>
            <a:ext uri="{FF2B5EF4-FFF2-40B4-BE49-F238E27FC236}">
              <a16:creationId xmlns:a16="http://schemas.microsoft.com/office/drawing/2014/main" id="{F866F9C6-9E3D-4CA7-B4C6-D2C8DF6DB7A6}"/>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33375"/>
    <xdr:sp macro="" textlink="">
      <xdr:nvSpPr>
        <xdr:cNvPr id="944" name="TextBox 3">
          <a:extLst>
            <a:ext uri="{FF2B5EF4-FFF2-40B4-BE49-F238E27FC236}">
              <a16:creationId xmlns:a16="http://schemas.microsoft.com/office/drawing/2014/main" id="{A0AC1796-DCC7-44DF-BAA1-318FCEE1BF3E}"/>
            </a:ext>
          </a:extLst>
        </xdr:cNvPr>
        <xdr:cNvSpPr txBox="1">
          <a:spLocks noChangeArrowheads="1"/>
        </xdr:cNvSpPr>
      </xdr:nvSpPr>
      <xdr:spPr bwMode="auto">
        <a:xfrm>
          <a:off x="2447925" y="457200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27025"/>
    <xdr:sp macro="" textlink="">
      <xdr:nvSpPr>
        <xdr:cNvPr id="945" name="TextBox 3">
          <a:extLst>
            <a:ext uri="{FF2B5EF4-FFF2-40B4-BE49-F238E27FC236}">
              <a16:creationId xmlns:a16="http://schemas.microsoft.com/office/drawing/2014/main" id="{6DFB672E-436E-4FF3-856A-075023CDFD09}"/>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27025"/>
    <xdr:sp macro="" textlink="">
      <xdr:nvSpPr>
        <xdr:cNvPr id="946" name="TextBox 3">
          <a:extLst>
            <a:ext uri="{FF2B5EF4-FFF2-40B4-BE49-F238E27FC236}">
              <a16:creationId xmlns:a16="http://schemas.microsoft.com/office/drawing/2014/main" id="{5AA47762-8627-45F0-BCA4-6AB11BB428E5}"/>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27025"/>
    <xdr:sp macro="" textlink="">
      <xdr:nvSpPr>
        <xdr:cNvPr id="947" name="TextBox 3">
          <a:extLst>
            <a:ext uri="{FF2B5EF4-FFF2-40B4-BE49-F238E27FC236}">
              <a16:creationId xmlns:a16="http://schemas.microsoft.com/office/drawing/2014/main" id="{79A32442-73A9-417F-AEEB-62319F6726DC}"/>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27025"/>
    <xdr:sp macro="" textlink="">
      <xdr:nvSpPr>
        <xdr:cNvPr id="948" name="TextBox 3">
          <a:extLst>
            <a:ext uri="{FF2B5EF4-FFF2-40B4-BE49-F238E27FC236}">
              <a16:creationId xmlns:a16="http://schemas.microsoft.com/office/drawing/2014/main" id="{35B78F0C-1F80-47C7-ADE3-C74A1607EE35}"/>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27025"/>
    <xdr:sp macro="" textlink="">
      <xdr:nvSpPr>
        <xdr:cNvPr id="949" name="TextBox 3">
          <a:extLst>
            <a:ext uri="{FF2B5EF4-FFF2-40B4-BE49-F238E27FC236}">
              <a16:creationId xmlns:a16="http://schemas.microsoft.com/office/drawing/2014/main" id="{6B6C98DE-B73A-4BF5-88B1-87BA4338C884}"/>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1685925</xdr:colOff>
      <xdr:row>14</xdr:row>
      <xdr:rowOff>0</xdr:rowOff>
    </xdr:from>
    <xdr:ext cx="0" cy="327025"/>
    <xdr:sp macro="" textlink="">
      <xdr:nvSpPr>
        <xdr:cNvPr id="950" name="TextBox 3">
          <a:extLst>
            <a:ext uri="{FF2B5EF4-FFF2-40B4-BE49-F238E27FC236}">
              <a16:creationId xmlns:a16="http://schemas.microsoft.com/office/drawing/2014/main" id="{929BC169-71E4-4FAC-A4F6-5D95ACA6EDD9}"/>
            </a:ext>
          </a:extLst>
        </xdr:cNvPr>
        <xdr:cNvSpPr txBox="1">
          <a:spLocks noChangeArrowheads="1"/>
        </xdr:cNvSpPr>
      </xdr:nvSpPr>
      <xdr:spPr bwMode="auto">
        <a:xfrm>
          <a:off x="2447925" y="457200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781050</xdr:colOff>
      <xdr:row>47</xdr:row>
      <xdr:rowOff>0</xdr:rowOff>
    </xdr:from>
    <xdr:to>
      <xdr:col>2</xdr:col>
      <xdr:colOff>781050</xdr:colOff>
      <xdr:row>47</xdr:row>
      <xdr:rowOff>133350</xdr:rowOff>
    </xdr:to>
    <xdr:sp macro="" textlink="">
      <xdr:nvSpPr>
        <xdr:cNvPr id="1239" name="Text Box 22">
          <a:extLst>
            <a:ext uri="{FF2B5EF4-FFF2-40B4-BE49-F238E27FC236}">
              <a16:creationId xmlns:a16="http://schemas.microsoft.com/office/drawing/2014/main" id="{3DE9E934-D6FB-432A-95E4-1D99C48DD5F9}"/>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40" name="Text Box 23">
          <a:extLst>
            <a:ext uri="{FF2B5EF4-FFF2-40B4-BE49-F238E27FC236}">
              <a16:creationId xmlns:a16="http://schemas.microsoft.com/office/drawing/2014/main" id="{078D96B4-8334-4D31-B110-78132606A5A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41" name="Text Box 24">
          <a:extLst>
            <a:ext uri="{FF2B5EF4-FFF2-40B4-BE49-F238E27FC236}">
              <a16:creationId xmlns:a16="http://schemas.microsoft.com/office/drawing/2014/main" id="{59BA604B-0889-4C1F-89F9-CC50607AD4A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42" name="Text Box 25">
          <a:extLst>
            <a:ext uri="{FF2B5EF4-FFF2-40B4-BE49-F238E27FC236}">
              <a16:creationId xmlns:a16="http://schemas.microsoft.com/office/drawing/2014/main" id="{DBE64F5D-6A2A-4E22-99AB-CAA83148B6CC}"/>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43" name="Text Box 26">
          <a:extLst>
            <a:ext uri="{FF2B5EF4-FFF2-40B4-BE49-F238E27FC236}">
              <a16:creationId xmlns:a16="http://schemas.microsoft.com/office/drawing/2014/main" id="{2A204295-B81A-49C9-BCD8-DEF9F146C8A4}"/>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44" name="Text Box 27">
          <a:extLst>
            <a:ext uri="{FF2B5EF4-FFF2-40B4-BE49-F238E27FC236}">
              <a16:creationId xmlns:a16="http://schemas.microsoft.com/office/drawing/2014/main" id="{AEA08E39-468A-4BDD-B476-5D2B437AF7A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45" name="Text Box 28">
          <a:extLst>
            <a:ext uri="{FF2B5EF4-FFF2-40B4-BE49-F238E27FC236}">
              <a16:creationId xmlns:a16="http://schemas.microsoft.com/office/drawing/2014/main" id="{B59A8CA2-4214-4F1E-BC1F-4739264A2AAA}"/>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46" name="Text Box 29">
          <a:extLst>
            <a:ext uri="{FF2B5EF4-FFF2-40B4-BE49-F238E27FC236}">
              <a16:creationId xmlns:a16="http://schemas.microsoft.com/office/drawing/2014/main" id="{B5B13FE9-6882-4602-A381-3FBFEB48DCF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47" name="Text Box 14">
          <a:extLst>
            <a:ext uri="{FF2B5EF4-FFF2-40B4-BE49-F238E27FC236}">
              <a16:creationId xmlns:a16="http://schemas.microsoft.com/office/drawing/2014/main" id="{EA145FE4-4A1E-4CF0-91FA-4D97F17ADE00}"/>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48" name="Text Box 15">
          <a:extLst>
            <a:ext uri="{FF2B5EF4-FFF2-40B4-BE49-F238E27FC236}">
              <a16:creationId xmlns:a16="http://schemas.microsoft.com/office/drawing/2014/main" id="{4482FC0C-43B1-480C-971C-F780730F0FD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49" name="Text Box 16">
          <a:extLst>
            <a:ext uri="{FF2B5EF4-FFF2-40B4-BE49-F238E27FC236}">
              <a16:creationId xmlns:a16="http://schemas.microsoft.com/office/drawing/2014/main" id="{FBCF5C69-BF7F-4BCD-8B00-266B68039447}"/>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50" name="Text Box 17">
          <a:extLst>
            <a:ext uri="{FF2B5EF4-FFF2-40B4-BE49-F238E27FC236}">
              <a16:creationId xmlns:a16="http://schemas.microsoft.com/office/drawing/2014/main" id="{CE960260-CDC5-4648-B6C0-069178C2E49D}"/>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51" name="Text Box 18">
          <a:extLst>
            <a:ext uri="{FF2B5EF4-FFF2-40B4-BE49-F238E27FC236}">
              <a16:creationId xmlns:a16="http://schemas.microsoft.com/office/drawing/2014/main" id="{1040CA2F-9889-4947-BA7C-58D4D24E7D5A}"/>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52" name="Text Box 19">
          <a:extLst>
            <a:ext uri="{FF2B5EF4-FFF2-40B4-BE49-F238E27FC236}">
              <a16:creationId xmlns:a16="http://schemas.microsoft.com/office/drawing/2014/main" id="{BEF37EC4-84D0-45A8-A31B-F9A0EFA748F3}"/>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53" name="Text Box 20">
          <a:extLst>
            <a:ext uri="{FF2B5EF4-FFF2-40B4-BE49-F238E27FC236}">
              <a16:creationId xmlns:a16="http://schemas.microsoft.com/office/drawing/2014/main" id="{80740214-DD53-4D12-8511-3632BA99CF8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54" name="Text Box 21">
          <a:extLst>
            <a:ext uri="{FF2B5EF4-FFF2-40B4-BE49-F238E27FC236}">
              <a16:creationId xmlns:a16="http://schemas.microsoft.com/office/drawing/2014/main" id="{712CD7BB-B5C8-4F79-81F6-2428A483E91A}"/>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55" name="Text Box 14">
          <a:extLst>
            <a:ext uri="{FF2B5EF4-FFF2-40B4-BE49-F238E27FC236}">
              <a16:creationId xmlns:a16="http://schemas.microsoft.com/office/drawing/2014/main" id="{311A2093-3479-41DB-8219-E5CA5F491207}"/>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56" name="Text Box 15">
          <a:extLst>
            <a:ext uri="{FF2B5EF4-FFF2-40B4-BE49-F238E27FC236}">
              <a16:creationId xmlns:a16="http://schemas.microsoft.com/office/drawing/2014/main" id="{1E87C761-06BF-4592-AA59-6F17B61CCFC0}"/>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57" name="Text Box 16">
          <a:extLst>
            <a:ext uri="{FF2B5EF4-FFF2-40B4-BE49-F238E27FC236}">
              <a16:creationId xmlns:a16="http://schemas.microsoft.com/office/drawing/2014/main" id="{FEA14990-1F21-4990-A4D2-30C3A82426B9}"/>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58" name="Text Box 17">
          <a:extLst>
            <a:ext uri="{FF2B5EF4-FFF2-40B4-BE49-F238E27FC236}">
              <a16:creationId xmlns:a16="http://schemas.microsoft.com/office/drawing/2014/main" id="{C0E70650-6753-4C22-AF34-2A13106E31BE}"/>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59" name="Text Box 18">
          <a:extLst>
            <a:ext uri="{FF2B5EF4-FFF2-40B4-BE49-F238E27FC236}">
              <a16:creationId xmlns:a16="http://schemas.microsoft.com/office/drawing/2014/main" id="{1A321687-4F30-429F-992C-689D1408AEB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60" name="Text Box 19">
          <a:extLst>
            <a:ext uri="{FF2B5EF4-FFF2-40B4-BE49-F238E27FC236}">
              <a16:creationId xmlns:a16="http://schemas.microsoft.com/office/drawing/2014/main" id="{447DD82F-FAC7-470C-9B97-C38CD3D8BC6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61" name="Text Box 20">
          <a:extLst>
            <a:ext uri="{FF2B5EF4-FFF2-40B4-BE49-F238E27FC236}">
              <a16:creationId xmlns:a16="http://schemas.microsoft.com/office/drawing/2014/main" id="{2C0C9C15-C2D4-4CD8-8C4A-CF905EB009C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62" name="Text Box 21">
          <a:extLst>
            <a:ext uri="{FF2B5EF4-FFF2-40B4-BE49-F238E27FC236}">
              <a16:creationId xmlns:a16="http://schemas.microsoft.com/office/drawing/2014/main" id="{D8DD5A69-C332-443B-9966-A5D7B32B42AE}"/>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63" name="Text Box 22">
          <a:extLst>
            <a:ext uri="{FF2B5EF4-FFF2-40B4-BE49-F238E27FC236}">
              <a16:creationId xmlns:a16="http://schemas.microsoft.com/office/drawing/2014/main" id="{FF23C476-E144-4CB9-90D4-EEE59710DD6E}"/>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64" name="Text Box 23">
          <a:extLst>
            <a:ext uri="{FF2B5EF4-FFF2-40B4-BE49-F238E27FC236}">
              <a16:creationId xmlns:a16="http://schemas.microsoft.com/office/drawing/2014/main" id="{F30CDABF-52B8-4E74-A589-D8086DDDCE0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65" name="Text Box 24">
          <a:extLst>
            <a:ext uri="{FF2B5EF4-FFF2-40B4-BE49-F238E27FC236}">
              <a16:creationId xmlns:a16="http://schemas.microsoft.com/office/drawing/2014/main" id="{644A2BA6-7574-48E2-83A5-F87E525357A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66" name="Text Box 25">
          <a:extLst>
            <a:ext uri="{FF2B5EF4-FFF2-40B4-BE49-F238E27FC236}">
              <a16:creationId xmlns:a16="http://schemas.microsoft.com/office/drawing/2014/main" id="{D673C80D-671C-4196-B3D3-C0F253C1012D}"/>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67" name="Text Box 26">
          <a:extLst>
            <a:ext uri="{FF2B5EF4-FFF2-40B4-BE49-F238E27FC236}">
              <a16:creationId xmlns:a16="http://schemas.microsoft.com/office/drawing/2014/main" id="{CD4EF55A-A36E-40AA-A848-100C73E010FE}"/>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68" name="Text Box 27">
          <a:extLst>
            <a:ext uri="{FF2B5EF4-FFF2-40B4-BE49-F238E27FC236}">
              <a16:creationId xmlns:a16="http://schemas.microsoft.com/office/drawing/2014/main" id="{B1760FEB-00EA-4552-AAF1-4305FB09954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69" name="Text Box 28">
          <a:extLst>
            <a:ext uri="{FF2B5EF4-FFF2-40B4-BE49-F238E27FC236}">
              <a16:creationId xmlns:a16="http://schemas.microsoft.com/office/drawing/2014/main" id="{B2994A19-1F4D-4532-9A9D-24671897DD93}"/>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70" name="Text Box 29">
          <a:extLst>
            <a:ext uri="{FF2B5EF4-FFF2-40B4-BE49-F238E27FC236}">
              <a16:creationId xmlns:a16="http://schemas.microsoft.com/office/drawing/2014/main" id="{892EA439-5BA4-4C15-AE31-E13CBA38A95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71" name="Text Box 14">
          <a:extLst>
            <a:ext uri="{FF2B5EF4-FFF2-40B4-BE49-F238E27FC236}">
              <a16:creationId xmlns:a16="http://schemas.microsoft.com/office/drawing/2014/main" id="{0043E93D-F8B0-4FD5-B224-E847D6BB9E2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72" name="Text Box 15">
          <a:extLst>
            <a:ext uri="{FF2B5EF4-FFF2-40B4-BE49-F238E27FC236}">
              <a16:creationId xmlns:a16="http://schemas.microsoft.com/office/drawing/2014/main" id="{4F59C700-269C-4767-98CF-33E7DD063809}"/>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73" name="Text Box 16">
          <a:extLst>
            <a:ext uri="{FF2B5EF4-FFF2-40B4-BE49-F238E27FC236}">
              <a16:creationId xmlns:a16="http://schemas.microsoft.com/office/drawing/2014/main" id="{D770958B-03E5-4AC1-8893-3944E3F23ACC}"/>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74" name="Text Box 17">
          <a:extLst>
            <a:ext uri="{FF2B5EF4-FFF2-40B4-BE49-F238E27FC236}">
              <a16:creationId xmlns:a16="http://schemas.microsoft.com/office/drawing/2014/main" id="{E1451411-27A7-4008-A4C2-DBBBD0F7E79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75" name="Text Box 18">
          <a:extLst>
            <a:ext uri="{FF2B5EF4-FFF2-40B4-BE49-F238E27FC236}">
              <a16:creationId xmlns:a16="http://schemas.microsoft.com/office/drawing/2014/main" id="{B628660A-E8A4-4161-A58B-28687403A39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76" name="Text Box 19">
          <a:extLst>
            <a:ext uri="{FF2B5EF4-FFF2-40B4-BE49-F238E27FC236}">
              <a16:creationId xmlns:a16="http://schemas.microsoft.com/office/drawing/2014/main" id="{0A373A6F-5D8C-40D9-A8B5-5707DDB01C5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77" name="Text Box 20">
          <a:extLst>
            <a:ext uri="{FF2B5EF4-FFF2-40B4-BE49-F238E27FC236}">
              <a16:creationId xmlns:a16="http://schemas.microsoft.com/office/drawing/2014/main" id="{8B4DE56B-B096-46C6-90B2-2DE8257371F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78" name="Text Box 21">
          <a:extLst>
            <a:ext uri="{FF2B5EF4-FFF2-40B4-BE49-F238E27FC236}">
              <a16:creationId xmlns:a16="http://schemas.microsoft.com/office/drawing/2014/main" id="{2EDFED31-348B-4EE3-95BA-E95C6716CCC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79" name="Text Box 14">
          <a:extLst>
            <a:ext uri="{FF2B5EF4-FFF2-40B4-BE49-F238E27FC236}">
              <a16:creationId xmlns:a16="http://schemas.microsoft.com/office/drawing/2014/main" id="{3B43FB8F-1400-4A4A-BEEF-5C0B700D8A99}"/>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80" name="Text Box 15">
          <a:extLst>
            <a:ext uri="{FF2B5EF4-FFF2-40B4-BE49-F238E27FC236}">
              <a16:creationId xmlns:a16="http://schemas.microsoft.com/office/drawing/2014/main" id="{20765C8E-9C9D-44D3-ACA3-8C3F59C867AA}"/>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81" name="Text Box 16">
          <a:extLst>
            <a:ext uri="{FF2B5EF4-FFF2-40B4-BE49-F238E27FC236}">
              <a16:creationId xmlns:a16="http://schemas.microsoft.com/office/drawing/2014/main" id="{B9F00F24-D1B3-4F55-A3FD-17CAFB4F8920}"/>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82" name="Text Box 17">
          <a:extLst>
            <a:ext uri="{FF2B5EF4-FFF2-40B4-BE49-F238E27FC236}">
              <a16:creationId xmlns:a16="http://schemas.microsoft.com/office/drawing/2014/main" id="{61FBC6A1-114F-4364-A26F-55401FBEBFA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83" name="Text Box 18">
          <a:extLst>
            <a:ext uri="{FF2B5EF4-FFF2-40B4-BE49-F238E27FC236}">
              <a16:creationId xmlns:a16="http://schemas.microsoft.com/office/drawing/2014/main" id="{78042D97-9BBD-40BE-A592-DA14ACEB7E3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84" name="Text Box 19">
          <a:extLst>
            <a:ext uri="{FF2B5EF4-FFF2-40B4-BE49-F238E27FC236}">
              <a16:creationId xmlns:a16="http://schemas.microsoft.com/office/drawing/2014/main" id="{7B83B5A3-F9C3-4527-B516-96CC36B0953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85" name="Text Box 20">
          <a:extLst>
            <a:ext uri="{FF2B5EF4-FFF2-40B4-BE49-F238E27FC236}">
              <a16:creationId xmlns:a16="http://schemas.microsoft.com/office/drawing/2014/main" id="{80AFF4D7-8DF4-4BFC-8412-78540B6CBA6D}"/>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86" name="Text Box 21">
          <a:extLst>
            <a:ext uri="{FF2B5EF4-FFF2-40B4-BE49-F238E27FC236}">
              <a16:creationId xmlns:a16="http://schemas.microsoft.com/office/drawing/2014/main" id="{EAEBA169-A04D-41FF-836B-62744684FE53}"/>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87" name="Text Box 22">
          <a:extLst>
            <a:ext uri="{FF2B5EF4-FFF2-40B4-BE49-F238E27FC236}">
              <a16:creationId xmlns:a16="http://schemas.microsoft.com/office/drawing/2014/main" id="{9BB5C254-A3DE-4A89-AE78-28D22AD6C2E9}"/>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88" name="Text Box 23">
          <a:extLst>
            <a:ext uri="{FF2B5EF4-FFF2-40B4-BE49-F238E27FC236}">
              <a16:creationId xmlns:a16="http://schemas.microsoft.com/office/drawing/2014/main" id="{F22F8C24-26AB-47C9-AC9A-B9342DB4522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89" name="Text Box 24">
          <a:extLst>
            <a:ext uri="{FF2B5EF4-FFF2-40B4-BE49-F238E27FC236}">
              <a16:creationId xmlns:a16="http://schemas.microsoft.com/office/drawing/2014/main" id="{637CEFAF-98EE-4BAC-9AFD-7C9BCE54635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90" name="Text Box 25">
          <a:extLst>
            <a:ext uri="{FF2B5EF4-FFF2-40B4-BE49-F238E27FC236}">
              <a16:creationId xmlns:a16="http://schemas.microsoft.com/office/drawing/2014/main" id="{E05A9BD5-7E79-4591-B064-A0F6F1523889}"/>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91" name="Text Box 26">
          <a:extLst>
            <a:ext uri="{FF2B5EF4-FFF2-40B4-BE49-F238E27FC236}">
              <a16:creationId xmlns:a16="http://schemas.microsoft.com/office/drawing/2014/main" id="{0FBFDD7F-19B1-43C0-8D7B-3818BDB08E1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92" name="Text Box 27">
          <a:extLst>
            <a:ext uri="{FF2B5EF4-FFF2-40B4-BE49-F238E27FC236}">
              <a16:creationId xmlns:a16="http://schemas.microsoft.com/office/drawing/2014/main" id="{BF988D65-9CCF-4E67-8EDD-31C517EC1BE4}"/>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93" name="Text Box 28">
          <a:extLst>
            <a:ext uri="{FF2B5EF4-FFF2-40B4-BE49-F238E27FC236}">
              <a16:creationId xmlns:a16="http://schemas.microsoft.com/office/drawing/2014/main" id="{7180CC3E-BF5B-41D4-ABD8-965DD25099CA}"/>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94" name="Text Box 29">
          <a:extLst>
            <a:ext uri="{FF2B5EF4-FFF2-40B4-BE49-F238E27FC236}">
              <a16:creationId xmlns:a16="http://schemas.microsoft.com/office/drawing/2014/main" id="{FB0C1A55-3E41-4FF2-BDD8-C78B285A326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95" name="Text Box 14">
          <a:extLst>
            <a:ext uri="{FF2B5EF4-FFF2-40B4-BE49-F238E27FC236}">
              <a16:creationId xmlns:a16="http://schemas.microsoft.com/office/drawing/2014/main" id="{5B9A0A6D-504A-4F2C-A0FC-8BE05CBA9D6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96" name="Text Box 15">
          <a:extLst>
            <a:ext uri="{FF2B5EF4-FFF2-40B4-BE49-F238E27FC236}">
              <a16:creationId xmlns:a16="http://schemas.microsoft.com/office/drawing/2014/main" id="{1FAFDF5F-95E2-4111-84AB-18D708F9A34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97" name="Text Box 16">
          <a:extLst>
            <a:ext uri="{FF2B5EF4-FFF2-40B4-BE49-F238E27FC236}">
              <a16:creationId xmlns:a16="http://schemas.microsoft.com/office/drawing/2014/main" id="{D13545C6-41C8-4054-A035-B66B77E511AA}"/>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98" name="Text Box 17">
          <a:extLst>
            <a:ext uri="{FF2B5EF4-FFF2-40B4-BE49-F238E27FC236}">
              <a16:creationId xmlns:a16="http://schemas.microsoft.com/office/drawing/2014/main" id="{ED4C7CB0-057B-45D6-8F07-FDE2101CF4E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299" name="Text Box 18">
          <a:extLst>
            <a:ext uri="{FF2B5EF4-FFF2-40B4-BE49-F238E27FC236}">
              <a16:creationId xmlns:a16="http://schemas.microsoft.com/office/drawing/2014/main" id="{A88D8F3E-F266-4C43-9247-7092A1865AB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00" name="Text Box 19">
          <a:extLst>
            <a:ext uri="{FF2B5EF4-FFF2-40B4-BE49-F238E27FC236}">
              <a16:creationId xmlns:a16="http://schemas.microsoft.com/office/drawing/2014/main" id="{4357A7B8-6F68-4F0A-B56D-7B60DEB6C234}"/>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01" name="Text Box 20">
          <a:extLst>
            <a:ext uri="{FF2B5EF4-FFF2-40B4-BE49-F238E27FC236}">
              <a16:creationId xmlns:a16="http://schemas.microsoft.com/office/drawing/2014/main" id="{400746D9-F433-4B06-9051-BCE04230A610}"/>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02" name="Text Box 21">
          <a:extLst>
            <a:ext uri="{FF2B5EF4-FFF2-40B4-BE49-F238E27FC236}">
              <a16:creationId xmlns:a16="http://schemas.microsoft.com/office/drawing/2014/main" id="{8DFFD0CA-A749-41A6-A4D7-FAFF049D9D5A}"/>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03" name="Text Box 14">
          <a:extLst>
            <a:ext uri="{FF2B5EF4-FFF2-40B4-BE49-F238E27FC236}">
              <a16:creationId xmlns:a16="http://schemas.microsoft.com/office/drawing/2014/main" id="{5DC1F206-36C5-493D-BD03-F4B18CBB62CA}"/>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04" name="Text Box 15">
          <a:extLst>
            <a:ext uri="{FF2B5EF4-FFF2-40B4-BE49-F238E27FC236}">
              <a16:creationId xmlns:a16="http://schemas.microsoft.com/office/drawing/2014/main" id="{7F82F067-E69C-4285-B64A-9BE0FCDAC26A}"/>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05" name="Text Box 16">
          <a:extLst>
            <a:ext uri="{FF2B5EF4-FFF2-40B4-BE49-F238E27FC236}">
              <a16:creationId xmlns:a16="http://schemas.microsoft.com/office/drawing/2014/main" id="{CD5B110B-CECC-411F-B1D9-4A59848D1360}"/>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06" name="Text Box 17">
          <a:extLst>
            <a:ext uri="{FF2B5EF4-FFF2-40B4-BE49-F238E27FC236}">
              <a16:creationId xmlns:a16="http://schemas.microsoft.com/office/drawing/2014/main" id="{ABB7F3D6-538B-48C7-AE54-832379C30390}"/>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07" name="Text Box 18">
          <a:extLst>
            <a:ext uri="{FF2B5EF4-FFF2-40B4-BE49-F238E27FC236}">
              <a16:creationId xmlns:a16="http://schemas.microsoft.com/office/drawing/2014/main" id="{982EE289-2ABA-4E36-97AB-090F0100DE27}"/>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08" name="Text Box 19">
          <a:extLst>
            <a:ext uri="{FF2B5EF4-FFF2-40B4-BE49-F238E27FC236}">
              <a16:creationId xmlns:a16="http://schemas.microsoft.com/office/drawing/2014/main" id="{E65AEDB2-7E61-4D48-9203-1EE7B48E810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09" name="Text Box 20">
          <a:extLst>
            <a:ext uri="{FF2B5EF4-FFF2-40B4-BE49-F238E27FC236}">
              <a16:creationId xmlns:a16="http://schemas.microsoft.com/office/drawing/2014/main" id="{07B56009-7EAE-49D0-9AE9-E513421D13C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10" name="Text Box 21">
          <a:extLst>
            <a:ext uri="{FF2B5EF4-FFF2-40B4-BE49-F238E27FC236}">
              <a16:creationId xmlns:a16="http://schemas.microsoft.com/office/drawing/2014/main" id="{B1A584EC-BE85-4563-B606-4E35B1F5B95E}"/>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11" name="Text Box 22">
          <a:extLst>
            <a:ext uri="{FF2B5EF4-FFF2-40B4-BE49-F238E27FC236}">
              <a16:creationId xmlns:a16="http://schemas.microsoft.com/office/drawing/2014/main" id="{0480B963-E330-4BA9-ABAE-4A4D608D195E}"/>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12" name="Text Box 23">
          <a:extLst>
            <a:ext uri="{FF2B5EF4-FFF2-40B4-BE49-F238E27FC236}">
              <a16:creationId xmlns:a16="http://schemas.microsoft.com/office/drawing/2014/main" id="{95C2EE16-2B29-4D92-927E-3F420105F75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13" name="Text Box 24">
          <a:extLst>
            <a:ext uri="{FF2B5EF4-FFF2-40B4-BE49-F238E27FC236}">
              <a16:creationId xmlns:a16="http://schemas.microsoft.com/office/drawing/2014/main" id="{F5C42CF1-44E1-4686-983E-84336B36B01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14" name="Text Box 25">
          <a:extLst>
            <a:ext uri="{FF2B5EF4-FFF2-40B4-BE49-F238E27FC236}">
              <a16:creationId xmlns:a16="http://schemas.microsoft.com/office/drawing/2014/main" id="{995574D6-A659-425E-9220-B26028F8258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15" name="Text Box 26">
          <a:extLst>
            <a:ext uri="{FF2B5EF4-FFF2-40B4-BE49-F238E27FC236}">
              <a16:creationId xmlns:a16="http://schemas.microsoft.com/office/drawing/2014/main" id="{AE62AE29-7F0C-474F-B8E6-B0DB3D6A3AD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16" name="Text Box 27">
          <a:extLst>
            <a:ext uri="{FF2B5EF4-FFF2-40B4-BE49-F238E27FC236}">
              <a16:creationId xmlns:a16="http://schemas.microsoft.com/office/drawing/2014/main" id="{38C58B92-0121-41EE-96E7-C8C2619C6729}"/>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17" name="Text Box 28">
          <a:extLst>
            <a:ext uri="{FF2B5EF4-FFF2-40B4-BE49-F238E27FC236}">
              <a16:creationId xmlns:a16="http://schemas.microsoft.com/office/drawing/2014/main" id="{1DECBEE8-2BFC-40EF-AFC2-D13A7C7E24F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18" name="Text Box 29">
          <a:extLst>
            <a:ext uri="{FF2B5EF4-FFF2-40B4-BE49-F238E27FC236}">
              <a16:creationId xmlns:a16="http://schemas.microsoft.com/office/drawing/2014/main" id="{A761E5D4-C3DE-47B3-8FF9-B07085BB87E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19" name="Text Box 14">
          <a:extLst>
            <a:ext uri="{FF2B5EF4-FFF2-40B4-BE49-F238E27FC236}">
              <a16:creationId xmlns:a16="http://schemas.microsoft.com/office/drawing/2014/main" id="{8FD3C31D-A878-43C5-8D6F-D97A0298B89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20" name="Text Box 15">
          <a:extLst>
            <a:ext uri="{FF2B5EF4-FFF2-40B4-BE49-F238E27FC236}">
              <a16:creationId xmlns:a16="http://schemas.microsoft.com/office/drawing/2014/main" id="{250ADC02-3E33-445B-8A39-E528C8A1B07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21" name="Text Box 16">
          <a:extLst>
            <a:ext uri="{FF2B5EF4-FFF2-40B4-BE49-F238E27FC236}">
              <a16:creationId xmlns:a16="http://schemas.microsoft.com/office/drawing/2014/main" id="{8325F311-2663-4769-99FE-1461EE461627}"/>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22" name="Text Box 17">
          <a:extLst>
            <a:ext uri="{FF2B5EF4-FFF2-40B4-BE49-F238E27FC236}">
              <a16:creationId xmlns:a16="http://schemas.microsoft.com/office/drawing/2014/main" id="{F0A410FF-A0AE-4F22-A45E-A3950BB5EEC4}"/>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23" name="Text Box 18">
          <a:extLst>
            <a:ext uri="{FF2B5EF4-FFF2-40B4-BE49-F238E27FC236}">
              <a16:creationId xmlns:a16="http://schemas.microsoft.com/office/drawing/2014/main" id="{925CDEDE-05B7-477C-A3A1-4BA239D7477A}"/>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24" name="Text Box 19">
          <a:extLst>
            <a:ext uri="{FF2B5EF4-FFF2-40B4-BE49-F238E27FC236}">
              <a16:creationId xmlns:a16="http://schemas.microsoft.com/office/drawing/2014/main" id="{2E441C52-4FB8-47F7-9641-B2CB4CE79FDC}"/>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25" name="Text Box 20">
          <a:extLst>
            <a:ext uri="{FF2B5EF4-FFF2-40B4-BE49-F238E27FC236}">
              <a16:creationId xmlns:a16="http://schemas.microsoft.com/office/drawing/2014/main" id="{EB86EF76-CF55-4BDC-942D-94125CDF09C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26" name="Text Box 21">
          <a:extLst>
            <a:ext uri="{FF2B5EF4-FFF2-40B4-BE49-F238E27FC236}">
              <a16:creationId xmlns:a16="http://schemas.microsoft.com/office/drawing/2014/main" id="{E15D9CA2-0076-4794-9910-ABC617A27DE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27" name="Text Box 14">
          <a:extLst>
            <a:ext uri="{FF2B5EF4-FFF2-40B4-BE49-F238E27FC236}">
              <a16:creationId xmlns:a16="http://schemas.microsoft.com/office/drawing/2014/main" id="{27205346-DD06-4C75-B210-8938788863E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28" name="Text Box 15">
          <a:extLst>
            <a:ext uri="{FF2B5EF4-FFF2-40B4-BE49-F238E27FC236}">
              <a16:creationId xmlns:a16="http://schemas.microsoft.com/office/drawing/2014/main" id="{EA0CDCB0-52A5-4C1F-A0B9-B8D2FE342D50}"/>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29" name="Text Box 16">
          <a:extLst>
            <a:ext uri="{FF2B5EF4-FFF2-40B4-BE49-F238E27FC236}">
              <a16:creationId xmlns:a16="http://schemas.microsoft.com/office/drawing/2014/main" id="{E6E795A0-7912-4381-8071-38D56314C73D}"/>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30" name="Text Box 17">
          <a:extLst>
            <a:ext uri="{FF2B5EF4-FFF2-40B4-BE49-F238E27FC236}">
              <a16:creationId xmlns:a16="http://schemas.microsoft.com/office/drawing/2014/main" id="{725C8C04-6A0D-4778-B962-F0819CFA5A8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31" name="Text Box 18">
          <a:extLst>
            <a:ext uri="{FF2B5EF4-FFF2-40B4-BE49-F238E27FC236}">
              <a16:creationId xmlns:a16="http://schemas.microsoft.com/office/drawing/2014/main" id="{6AD3BBC8-0BD6-4332-A9B7-DBC8170F9B9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32" name="Text Box 19">
          <a:extLst>
            <a:ext uri="{FF2B5EF4-FFF2-40B4-BE49-F238E27FC236}">
              <a16:creationId xmlns:a16="http://schemas.microsoft.com/office/drawing/2014/main" id="{249E9F0D-201C-419F-9E31-DE434A9023B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33" name="Text Box 20">
          <a:extLst>
            <a:ext uri="{FF2B5EF4-FFF2-40B4-BE49-F238E27FC236}">
              <a16:creationId xmlns:a16="http://schemas.microsoft.com/office/drawing/2014/main" id="{9629B800-E3BB-4D64-9844-8EF9C9DD5CC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34" name="Text Box 21">
          <a:extLst>
            <a:ext uri="{FF2B5EF4-FFF2-40B4-BE49-F238E27FC236}">
              <a16:creationId xmlns:a16="http://schemas.microsoft.com/office/drawing/2014/main" id="{27CB1F23-D6E0-46EB-803D-80CC4C83813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35" name="Text Box 22">
          <a:extLst>
            <a:ext uri="{FF2B5EF4-FFF2-40B4-BE49-F238E27FC236}">
              <a16:creationId xmlns:a16="http://schemas.microsoft.com/office/drawing/2014/main" id="{029F375A-3502-4A36-93DD-20F6A48E85F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36" name="Text Box 23">
          <a:extLst>
            <a:ext uri="{FF2B5EF4-FFF2-40B4-BE49-F238E27FC236}">
              <a16:creationId xmlns:a16="http://schemas.microsoft.com/office/drawing/2014/main" id="{9AD38EC1-814F-41BC-AFA2-B9CB48DADDE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37" name="Text Box 24">
          <a:extLst>
            <a:ext uri="{FF2B5EF4-FFF2-40B4-BE49-F238E27FC236}">
              <a16:creationId xmlns:a16="http://schemas.microsoft.com/office/drawing/2014/main" id="{2902C470-56C4-4421-9210-5C49D220A7F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38" name="Text Box 25">
          <a:extLst>
            <a:ext uri="{FF2B5EF4-FFF2-40B4-BE49-F238E27FC236}">
              <a16:creationId xmlns:a16="http://schemas.microsoft.com/office/drawing/2014/main" id="{70E76FA2-D7F2-421E-AA2E-97B444773704}"/>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39" name="Text Box 26">
          <a:extLst>
            <a:ext uri="{FF2B5EF4-FFF2-40B4-BE49-F238E27FC236}">
              <a16:creationId xmlns:a16="http://schemas.microsoft.com/office/drawing/2014/main" id="{94C75F45-8F81-46F3-8319-AED99E76CD8D}"/>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40" name="Text Box 27">
          <a:extLst>
            <a:ext uri="{FF2B5EF4-FFF2-40B4-BE49-F238E27FC236}">
              <a16:creationId xmlns:a16="http://schemas.microsoft.com/office/drawing/2014/main" id="{D9363ABF-C0E7-4C9D-864F-1F8AB06B697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41" name="Text Box 28">
          <a:extLst>
            <a:ext uri="{FF2B5EF4-FFF2-40B4-BE49-F238E27FC236}">
              <a16:creationId xmlns:a16="http://schemas.microsoft.com/office/drawing/2014/main" id="{A1568223-CE3A-498A-9B36-BE53B19C29EA}"/>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42" name="Text Box 29">
          <a:extLst>
            <a:ext uri="{FF2B5EF4-FFF2-40B4-BE49-F238E27FC236}">
              <a16:creationId xmlns:a16="http://schemas.microsoft.com/office/drawing/2014/main" id="{9B4C8C9E-0D0A-487C-99C8-38A2BC9D809D}"/>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43" name="Text Box 14">
          <a:extLst>
            <a:ext uri="{FF2B5EF4-FFF2-40B4-BE49-F238E27FC236}">
              <a16:creationId xmlns:a16="http://schemas.microsoft.com/office/drawing/2014/main" id="{93A65ED9-4D29-48C5-9211-3EE6F67F8D3E}"/>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44" name="Text Box 15">
          <a:extLst>
            <a:ext uri="{FF2B5EF4-FFF2-40B4-BE49-F238E27FC236}">
              <a16:creationId xmlns:a16="http://schemas.microsoft.com/office/drawing/2014/main" id="{22F43019-CB2D-4696-856E-520A94B2971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45" name="Text Box 16">
          <a:extLst>
            <a:ext uri="{FF2B5EF4-FFF2-40B4-BE49-F238E27FC236}">
              <a16:creationId xmlns:a16="http://schemas.microsoft.com/office/drawing/2014/main" id="{440F6844-7229-4998-BA33-7701277723A9}"/>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46" name="Text Box 17">
          <a:extLst>
            <a:ext uri="{FF2B5EF4-FFF2-40B4-BE49-F238E27FC236}">
              <a16:creationId xmlns:a16="http://schemas.microsoft.com/office/drawing/2014/main" id="{C66C0AE3-736F-4791-8A54-631ADE1C9950}"/>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47" name="Text Box 18">
          <a:extLst>
            <a:ext uri="{FF2B5EF4-FFF2-40B4-BE49-F238E27FC236}">
              <a16:creationId xmlns:a16="http://schemas.microsoft.com/office/drawing/2014/main" id="{B5D98CA7-0A6A-402F-B767-F106D42AA34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48" name="Text Box 19">
          <a:extLst>
            <a:ext uri="{FF2B5EF4-FFF2-40B4-BE49-F238E27FC236}">
              <a16:creationId xmlns:a16="http://schemas.microsoft.com/office/drawing/2014/main" id="{8414E1F4-AA56-4E75-8DF7-502E9CFF90A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49" name="Text Box 20">
          <a:extLst>
            <a:ext uri="{FF2B5EF4-FFF2-40B4-BE49-F238E27FC236}">
              <a16:creationId xmlns:a16="http://schemas.microsoft.com/office/drawing/2014/main" id="{F715F825-DFED-4296-8C13-8A00A5AFAF0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50" name="Text Box 21">
          <a:extLst>
            <a:ext uri="{FF2B5EF4-FFF2-40B4-BE49-F238E27FC236}">
              <a16:creationId xmlns:a16="http://schemas.microsoft.com/office/drawing/2014/main" id="{EA936AAD-064A-4CD1-A9AB-C6AF5665AC6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51" name="Text Box 14">
          <a:extLst>
            <a:ext uri="{FF2B5EF4-FFF2-40B4-BE49-F238E27FC236}">
              <a16:creationId xmlns:a16="http://schemas.microsoft.com/office/drawing/2014/main" id="{BD48F5D4-88A3-45CF-A1FD-F0D266D98A0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52" name="Text Box 15">
          <a:extLst>
            <a:ext uri="{FF2B5EF4-FFF2-40B4-BE49-F238E27FC236}">
              <a16:creationId xmlns:a16="http://schemas.microsoft.com/office/drawing/2014/main" id="{110620BC-0CB3-43C3-8964-3BBC7E41287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53" name="Text Box 16">
          <a:extLst>
            <a:ext uri="{FF2B5EF4-FFF2-40B4-BE49-F238E27FC236}">
              <a16:creationId xmlns:a16="http://schemas.microsoft.com/office/drawing/2014/main" id="{D2988DF3-8524-4C89-BEAA-24C74DC7FA1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54" name="Text Box 17">
          <a:extLst>
            <a:ext uri="{FF2B5EF4-FFF2-40B4-BE49-F238E27FC236}">
              <a16:creationId xmlns:a16="http://schemas.microsoft.com/office/drawing/2014/main" id="{A344F9EF-3C2D-4BAD-82D3-BD9CC2ACC497}"/>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55" name="Text Box 18">
          <a:extLst>
            <a:ext uri="{FF2B5EF4-FFF2-40B4-BE49-F238E27FC236}">
              <a16:creationId xmlns:a16="http://schemas.microsoft.com/office/drawing/2014/main" id="{B45FB7E7-A1E8-423A-9790-F03C5C793933}"/>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56" name="Text Box 19">
          <a:extLst>
            <a:ext uri="{FF2B5EF4-FFF2-40B4-BE49-F238E27FC236}">
              <a16:creationId xmlns:a16="http://schemas.microsoft.com/office/drawing/2014/main" id="{EF33202B-502F-4576-9F32-3FA0F6DE3BD0}"/>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57" name="Text Box 20">
          <a:extLst>
            <a:ext uri="{FF2B5EF4-FFF2-40B4-BE49-F238E27FC236}">
              <a16:creationId xmlns:a16="http://schemas.microsoft.com/office/drawing/2014/main" id="{2C92645B-B08C-4A3F-B8E2-E196658DAB3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58" name="Text Box 21">
          <a:extLst>
            <a:ext uri="{FF2B5EF4-FFF2-40B4-BE49-F238E27FC236}">
              <a16:creationId xmlns:a16="http://schemas.microsoft.com/office/drawing/2014/main" id="{55267057-37DA-4504-9163-3C6F1B04159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59" name="Text Box 22">
          <a:extLst>
            <a:ext uri="{FF2B5EF4-FFF2-40B4-BE49-F238E27FC236}">
              <a16:creationId xmlns:a16="http://schemas.microsoft.com/office/drawing/2014/main" id="{A73A5BB1-2DFA-4F11-B940-89BAA8ACCE5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60" name="Text Box 23">
          <a:extLst>
            <a:ext uri="{FF2B5EF4-FFF2-40B4-BE49-F238E27FC236}">
              <a16:creationId xmlns:a16="http://schemas.microsoft.com/office/drawing/2014/main" id="{6014170E-BFB9-4C5D-96C8-955AE37D0637}"/>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61" name="Text Box 24">
          <a:extLst>
            <a:ext uri="{FF2B5EF4-FFF2-40B4-BE49-F238E27FC236}">
              <a16:creationId xmlns:a16="http://schemas.microsoft.com/office/drawing/2014/main" id="{1E0BFA76-7BFF-471C-B7FA-E1968C581D37}"/>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62" name="Text Box 25">
          <a:extLst>
            <a:ext uri="{FF2B5EF4-FFF2-40B4-BE49-F238E27FC236}">
              <a16:creationId xmlns:a16="http://schemas.microsoft.com/office/drawing/2014/main" id="{962EEC55-8988-4EBB-A04E-C20AE211EB7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63" name="Text Box 26">
          <a:extLst>
            <a:ext uri="{FF2B5EF4-FFF2-40B4-BE49-F238E27FC236}">
              <a16:creationId xmlns:a16="http://schemas.microsoft.com/office/drawing/2014/main" id="{AF771AE6-1310-4788-80B3-EDEFC3F00D37}"/>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64" name="Text Box 27">
          <a:extLst>
            <a:ext uri="{FF2B5EF4-FFF2-40B4-BE49-F238E27FC236}">
              <a16:creationId xmlns:a16="http://schemas.microsoft.com/office/drawing/2014/main" id="{47C01523-B189-45D8-95F1-8FA6499B4B5D}"/>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65" name="Text Box 28">
          <a:extLst>
            <a:ext uri="{FF2B5EF4-FFF2-40B4-BE49-F238E27FC236}">
              <a16:creationId xmlns:a16="http://schemas.microsoft.com/office/drawing/2014/main" id="{75601CA7-2675-40A7-917D-CF4D3147482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66" name="Text Box 29">
          <a:extLst>
            <a:ext uri="{FF2B5EF4-FFF2-40B4-BE49-F238E27FC236}">
              <a16:creationId xmlns:a16="http://schemas.microsoft.com/office/drawing/2014/main" id="{B417804D-34BE-402C-BF30-7694F58B975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67" name="Text Box 14">
          <a:extLst>
            <a:ext uri="{FF2B5EF4-FFF2-40B4-BE49-F238E27FC236}">
              <a16:creationId xmlns:a16="http://schemas.microsoft.com/office/drawing/2014/main" id="{0A8C1F98-033F-4FE1-8088-57DA74E4FE7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68" name="Text Box 15">
          <a:extLst>
            <a:ext uri="{FF2B5EF4-FFF2-40B4-BE49-F238E27FC236}">
              <a16:creationId xmlns:a16="http://schemas.microsoft.com/office/drawing/2014/main" id="{C453AC48-29CE-483E-8085-9A9E8C5452C7}"/>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69" name="Text Box 16">
          <a:extLst>
            <a:ext uri="{FF2B5EF4-FFF2-40B4-BE49-F238E27FC236}">
              <a16:creationId xmlns:a16="http://schemas.microsoft.com/office/drawing/2014/main" id="{1A95FD4C-836B-4A40-B31A-8DE9FEC0B81C}"/>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70" name="Text Box 17">
          <a:extLst>
            <a:ext uri="{FF2B5EF4-FFF2-40B4-BE49-F238E27FC236}">
              <a16:creationId xmlns:a16="http://schemas.microsoft.com/office/drawing/2014/main" id="{31647790-1538-4A02-9014-0BA03E41304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71" name="Text Box 18">
          <a:extLst>
            <a:ext uri="{FF2B5EF4-FFF2-40B4-BE49-F238E27FC236}">
              <a16:creationId xmlns:a16="http://schemas.microsoft.com/office/drawing/2014/main" id="{0E0537F6-58E7-4C27-A6FD-B13BC2DC547C}"/>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72" name="Text Box 19">
          <a:extLst>
            <a:ext uri="{FF2B5EF4-FFF2-40B4-BE49-F238E27FC236}">
              <a16:creationId xmlns:a16="http://schemas.microsoft.com/office/drawing/2014/main" id="{B26AEF01-0F9A-4327-98CC-5A9B15687820}"/>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73" name="Text Box 20">
          <a:extLst>
            <a:ext uri="{FF2B5EF4-FFF2-40B4-BE49-F238E27FC236}">
              <a16:creationId xmlns:a16="http://schemas.microsoft.com/office/drawing/2014/main" id="{DB6AAB33-F550-4A66-8FE5-7D4C6BAFD40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74" name="Text Box 21">
          <a:extLst>
            <a:ext uri="{FF2B5EF4-FFF2-40B4-BE49-F238E27FC236}">
              <a16:creationId xmlns:a16="http://schemas.microsoft.com/office/drawing/2014/main" id="{CC62B54B-ED30-495F-B504-AEC6852DC373}"/>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75" name="Text Box 14">
          <a:extLst>
            <a:ext uri="{FF2B5EF4-FFF2-40B4-BE49-F238E27FC236}">
              <a16:creationId xmlns:a16="http://schemas.microsoft.com/office/drawing/2014/main" id="{228B4C3F-B97E-40E4-8B5F-DE92FE8D907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76" name="Text Box 15">
          <a:extLst>
            <a:ext uri="{FF2B5EF4-FFF2-40B4-BE49-F238E27FC236}">
              <a16:creationId xmlns:a16="http://schemas.microsoft.com/office/drawing/2014/main" id="{E4563DC7-7DFA-4E31-BD52-AF115B1F9FED}"/>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77" name="Text Box 16">
          <a:extLst>
            <a:ext uri="{FF2B5EF4-FFF2-40B4-BE49-F238E27FC236}">
              <a16:creationId xmlns:a16="http://schemas.microsoft.com/office/drawing/2014/main" id="{6AF17D69-F5FA-40E3-B65B-3D427E22ABD3}"/>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78" name="Text Box 17">
          <a:extLst>
            <a:ext uri="{FF2B5EF4-FFF2-40B4-BE49-F238E27FC236}">
              <a16:creationId xmlns:a16="http://schemas.microsoft.com/office/drawing/2014/main" id="{9DED1F62-479E-4ECE-8854-162752A22D2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79" name="Text Box 18">
          <a:extLst>
            <a:ext uri="{FF2B5EF4-FFF2-40B4-BE49-F238E27FC236}">
              <a16:creationId xmlns:a16="http://schemas.microsoft.com/office/drawing/2014/main" id="{EABF4037-7EE5-4D0F-8ACF-B2BB650B08C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80" name="Text Box 19">
          <a:extLst>
            <a:ext uri="{FF2B5EF4-FFF2-40B4-BE49-F238E27FC236}">
              <a16:creationId xmlns:a16="http://schemas.microsoft.com/office/drawing/2014/main" id="{50206BF7-7112-4AFF-8D7E-6AAE77B46E7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81" name="Text Box 20">
          <a:extLst>
            <a:ext uri="{FF2B5EF4-FFF2-40B4-BE49-F238E27FC236}">
              <a16:creationId xmlns:a16="http://schemas.microsoft.com/office/drawing/2014/main" id="{46BFA1FA-E6A8-4C17-8FA9-08F92BBD0C5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82" name="Text Box 21">
          <a:extLst>
            <a:ext uri="{FF2B5EF4-FFF2-40B4-BE49-F238E27FC236}">
              <a16:creationId xmlns:a16="http://schemas.microsoft.com/office/drawing/2014/main" id="{746BAE9A-A3E4-444F-885E-1E223E57F52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83" name="Text Box 22">
          <a:extLst>
            <a:ext uri="{FF2B5EF4-FFF2-40B4-BE49-F238E27FC236}">
              <a16:creationId xmlns:a16="http://schemas.microsoft.com/office/drawing/2014/main" id="{A8B3AE29-4697-4588-81A2-DAC4B6A82B2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84" name="Text Box 23">
          <a:extLst>
            <a:ext uri="{FF2B5EF4-FFF2-40B4-BE49-F238E27FC236}">
              <a16:creationId xmlns:a16="http://schemas.microsoft.com/office/drawing/2014/main" id="{D4E172B4-557A-42A2-B544-9B964047D317}"/>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85" name="Text Box 24">
          <a:extLst>
            <a:ext uri="{FF2B5EF4-FFF2-40B4-BE49-F238E27FC236}">
              <a16:creationId xmlns:a16="http://schemas.microsoft.com/office/drawing/2014/main" id="{A81EFC01-90A4-49CF-91F8-8A0B3AB7FEBA}"/>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86" name="Text Box 25">
          <a:extLst>
            <a:ext uri="{FF2B5EF4-FFF2-40B4-BE49-F238E27FC236}">
              <a16:creationId xmlns:a16="http://schemas.microsoft.com/office/drawing/2014/main" id="{30DF1B46-36E5-474B-82B4-8A5A506C6F1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87" name="Text Box 26">
          <a:extLst>
            <a:ext uri="{FF2B5EF4-FFF2-40B4-BE49-F238E27FC236}">
              <a16:creationId xmlns:a16="http://schemas.microsoft.com/office/drawing/2014/main" id="{67B6B02E-0904-4E09-B61C-BD6290D5EBE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88" name="Text Box 27">
          <a:extLst>
            <a:ext uri="{FF2B5EF4-FFF2-40B4-BE49-F238E27FC236}">
              <a16:creationId xmlns:a16="http://schemas.microsoft.com/office/drawing/2014/main" id="{4657FF84-453F-4329-A729-1D32C0585EA0}"/>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89" name="Text Box 28">
          <a:extLst>
            <a:ext uri="{FF2B5EF4-FFF2-40B4-BE49-F238E27FC236}">
              <a16:creationId xmlns:a16="http://schemas.microsoft.com/office/drawing/2014/main" id="{74FB7EBF-B7FC-4832-B0DC-3E6E24993F1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90" name="Text Box 29">
          <a:extLst>
            <a:ext uri="{FF2B5EF4-FFF2-40B4-BE49-F238E27FC236}">
              <a16:creationId xmlns:a16="http://schemas.microsoft.com/office/drawing/2014/main" id="{8B09ABF1-FC0E-485A-8BFF-7B57628921C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91" name="Text Box 14">
          <a:extLst>
            <a:ext uri="{FF2B5EF4-FFF2-40B4-BE49-F238E27FC236}">
              <a16:creationId xmlns:a16="http://schemas.microsoft.com/office/drawing/2014/main" id="{7B7BE160-B26A-48EC-A7B5-7993AF84585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92" name="Text Box 15">
          <a:extLst>
            <a:ext uri="{FF2B5EF4-FFF2-40B4-BE49-F238E27FC236}">
              <a16:creationId xmlns:a16="http://schemas.microsoft.com/office/drawing/2014/main" id="{42A5820F-4771-4647-BDA2-644E9CE5306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93" name="Text Box 16">
          <a:extLst>
            <a:ext uri="{FF2B5EF4-FFF2-40B4-BE49-F238E27FC236}">
              <a16:creationId xmlns:a16="http://schemas.microsoft.com/office/drawing/2014/main" id="{CEED841A-1B7F-4B91-9D5C-DD5EC4E4C064}"/>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94" name="Text Box 17">
          <a:extLst>
            <a:ext uri="{FF2B5EF4-FFF2-40B4-BE49-F238E27FC236}">
              <a16:creationId xmlns:a16="http://schemas.microsoft.com/office/drawing/2014/main" id="{5C9E3B4D-6929-49AC-B1B7-DBD26609D2AD}"/>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95" name="Text Box 18">
          <a:extLst>
            <a:ext uri="{FF2B5EF4-FFF2-40B4-BE49-F238E27FC236}">
              <a16:creationId xmlns:a16="http://schemas.microsoft.com/office/drawing/2014/main" id="{BD606C66-FFD0-4BDA-978F-E318D9A7675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96" name="Text Box 19">
          <a:extLst>
            <a:ext uri="{FF2B5EF4-FFF2-40B4-BE49-F238E27FC236}">
              <a16:creationId xmlns:a16="http://schemas.microsoft.com/office/drawing/2014/main" id="{6C778DD5-93A5-4C62-90E0-A3C32D257C67}"/>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97" name="Text Box 20">
          <a:extLst>
            <a:ext uri="{FF2B5EF4-FFF2-40B4-BE49-F238E27FC236}">
              <a16:creationId xmlns:a16="http://schemas.microsoft.com/office/drawing/2014/main" id="{F57F569E-FCBE-4498-A743-4928E00F017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98" name="Text Box 21">
          <a:extLst>
            <a:ext uri="{FF2B5EF4-FFF2-40B4-BE49-F238E27FC236}">
              <a16:creationId xmlns:a16="http://schemas.microsoft.com/office/drawing/2014/main" id="{D7CAF1EE-711B-4769-A1E1-B487E2E513B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399" name="Text Box 14">
          <a:extLst>
            <a:ext uri="{FF2B5EF4-FFF2-40B4-BE49-F238E27FC236}">
              <a16:creationId xmlns:a16="http://schemas.microsoft.com/office/drawing/2014/main" id="{09CD1320-BDCB-4D0D-A279-0E747933BBCE}"/>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00" name="Text Box 15">
          <a:extLst>
            <a:ext uri="{FF2B5EF4-FFF2-40B4-BE49-F238E27FC236}">
              <a16:creationId xmlns:a16="http://schemas.microsoft.com/office/drawing/2014/main" id="{5CB4584C-0202-44B8-9A41-B75B3112BECD}"/>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01" name="Text Box 16">
          <a:extLst>
            <a:ext uri="{FF2B5EF4-FFF2-40B4-BE49-F238E27FC236}">
              <a16:creationId xmlns:a16="http://schemas.microsoft.com/office/drawing/2014/main" id="{099517CE-25F7-4712-8F72-33ADABF457D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02" name="Text Box 17">
          <a:extLst>
            <a:ext uri="{FF2B5EF4-FFF2-40B4-BE49-F238E27FC236}">
              <a16:creationId xmlns:a16="http://schemas.microsoft.com/office/drawing/2014/main" id="{3A745114-00F3-4C60-9C61-9D1396E4B5BD}"/>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03" name="Text Box 18">
          <a:extLst>
            <a:ext uri="{FF2B5EF4-FFF2-40B4-BE49-F238E27FC236}">
              <a16:creationId xmlns:a16="http://schemas.microsoft.com/office/drawing/2014/main" id="{7C13D78D-D5A2-448D-BB45-2A9E189A10CE}"/>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04" name="Text Box 19">
          <a:extLst>
            <a:ext uri="{FF2B5EF4-FFF2-40B4-BE49-F238E27FC236}">
              <a16:creationId xmlns:a16="http://schemas.microsoft.com/office/drawing/2014/main" id="{7FEE285C-D787-4CDB-973F-10C9E6FFECF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05" name="Text Box 20">
          <a:extLst>
            <a:ext uri="{FF2B5EF4-FFF2-40B4-BE49-F238E27FC236}">
              <a16:creationId xmlns:a16="http://schemas.microsoft.com/office/drawing/2014/main" id="{F2148A8D-C446-49D3-83E8-67A979B1134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06" name="Text Box 21">
          <a:extLst>
            <a:ext uri="{FF2B5EF4-FFF2-40B4-BE49-F238E27FC236}">
              <a16:creationId xmlns:a16="http://schemas.microsoft.com/office/drawing/2014/main" id="{10B17699-01EE-4168-A297-8968626C3FA0}"/>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07" name="Text Box 22">
          <a:extLst>
            <a:ext uri="{FF2B5EF4-FFF2-40B4-BE49-F238E27FC236}">
              <a16:creationId xmlns:a16="http://schemas.microsoft.com/office/drawing/2014/main" id="{0A6B2988-8851-4710-8BF3-3388D0DF66A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08" name="Text Box 23">
          <a:extLst>
            <a:ext uri="{FF2B5EF4-FFF2-40B4-BE49-F238E27FC236}">
              <a16:creationId xmlns:a16="http://schemas.microsoft.com/office/drawing/2014/main" id="{9ED4D34E-2A0A-489D-AC1C-E3121971FD54}"/>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09" name="Text Box 24">
          <a:extLst>
            <a:ext uri="{FF2B5EF4-FFF2-40B4-BE49-F238E27FC236}">
              <a16:creationId xmlns:a16="http://schemas.microsoft.com/office/drawing/2014/main" id="{5169ADCF-2766-4980-8C28-1A52D61F16CE}"/>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10" name="Text Box 25">
          <a:extLst>
            <a:ext uri="{FF2B5EF4-FFF2-40B4-BE49-F238E27FC236}">
              <a16:creationId xmlns:a16="http://schemas.microsoft.com/office/drawing/2014/main" id="{14E4FAA9-8365-42C2-B215-A2F819B15FA3}"/>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11" name="Text Box 26">
          <a:extLst>
            <a:ext uri="{FF2B5EF4-FFF2-40B4-BE49-F238E27FC236}">
              <a16:creationId xmlns:a16="http://schemas.microsoft.com/office/drawing/2014/main" id="{55E2F957-0711-424D-9BB7-93A9CA47202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12" name="Text Box 27">
          <a:extLst>
            <a:ext uri="{FF2B5EF4-FFF2-40B4-BE49-F238E27FC236}">
              <a16:creationId xmlns:a16="http://schemas.microsoft.com/office/drawing/2014/main" id="{F8BA9834-D53A-44C1-8BD7-389C789F2DDA}"/>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13" name="Text Box 28">
          <a:extLst>
            <a:ext uri="{FF2B5EF4-FFF2-40B4-BE49-F238E27FC236}">
              <a16:creationId xmlns:a16="http://schemas.microsoft.com/office/drawing/2014/main" id="{F14F13F0-A19B-4707-83E3-D8B04E474C7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14" name="Text Box 29">
          <a:extLst>
            <a:ext uri="{FF2B5EF4-FFF2-40B4-BE49-F238E27FC236}">
              <a16:creationId xmlns:a16="http://schemas.microsoft.com/office/drawing/2014/main" id="{C76A9BA1-BD86-4781-8859-A9BBC0D81FCC}"/>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15" name="Text Box 14">
          <a:extLst>
            <a:ext uri="{FF2B5EF4-FFF2-40B4-BE49-F238E27FC236}">
              <a16:creationId xmlns:a16="http://schemas.microsoft.com/office/drawing/2014/main" id="{2BFD095D-8A68-417C-945D-D827AC88443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16" name="Text Box 15">
          <a:extLst>
            <a:ext uri="{FF2B5EF4-FFF2-40B4-BE49-F238E27FC236}">
              <a16:creationId xmlns:a16="http://schemas.microsoft.com/office/drawing/2014/main" id="{805582E3-CCDA-4B6F-8B27-8D417355EC9D}"/>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17" name="Text Box 16">
          <a:extLst>
            <a:ext uri="{FF2B5EF4-FFF2-40B4-BE49-F238E27FC236}">
              <a16:creationId xmlns:a16="http://schemas.microsoft.com/office/drawing/2014/main" id="{BC8FC189-11CD-4892-8CDF-BBE20EC35EF3}"/>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18" name="Text Box 17">
          <a:extLst>
            <a:ext uri="{FF2B5EF4-FFF2-40B4-BE49-F238E27FC236}">
              <a16:creationId xmlns:a16="http://schemas.microsoft.com/office/drawing/2014/main" id="{DAE42476-8E70-426D-9C02-9DACA6F9C74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19" name="Text Box 18">
          <a:extLst>
            <a:ext uri="{FF2B5EF4-FFF2-40B4-BE49-F238E27FC236}">
              <a16:creationId xmlns:a16="http://schemas.microsoft.com/office/drawing/2014/main" id="{D030C415-140F-46E0-AD66-E41A980D48E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20" name="Text Box 19">
          <a:extLst>
            <a:ext uri="{FF2B5EF4-FFF2-40B4-BE49-F238E27FC236}">
              <a16:creationId xmlns:a16="http://schemas.microsoft.com/office/drawing/2014/main" id="{931313BD-7863-4141-B63E-1BBE678E191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21" name="Text Box 20">
          <a:extLst>
            <a:ext uri="{FF2B5EF4-FFF2-40B4-BE49-F238E27FC236}">
              <a16:creationId xmlns:a16="http://schemas.microsoft.com/office/drawing/2014/main" id="{87DEDD45-2872-4C9C-923A-B6B7DD586DF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22" name="Text Box 21">
          <a:extLst>
            <a:ext uri="{FF2B5EF4-FFF2-40B4-BE49-F238E27FC236}">
              <a16:creationId xmlns:a16="http://schemas.microsoft.com/office/drawing/2014/main" id="{35A0ECDE-8AD7-4B75-859A-645BAC78D5A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23" name="Text Box 14">
          <a:extLst>
            <a:ext uri="{FF2B5EF4-FFF2-40B4-BE49-F238E27FC236}">
              <a16:creationId xmlns:a16="http://schemas.microsoft.com/office/drawing/2014/main" id="{32F15FAD-AD2D-492E-937D-43F7D87CEB5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24" name="Text Box 15">
          <a:extLst>
            <a:ext uri="{FF2B5EF4-FFF2-40B4-BE49-F238E27FC236}">
              <a16:creationId xmlns:a16="http://schemas.microsoft.com/office/drawing/2014/main" id="{1539AA7F-2929-4EE3-B27D-3D520845C79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25" name="Text Box 16">
          <a:extLst>
            <a:ext uri="{FF2B5EF4-FFF2-40B4-BE49-F238E27FC236}">
              <a16:creationId xmlns:a16="http://schemas.microsoft.com/office/drawing/2014/main" id="{7CB40FD9-4E97-44FA-A53F-AF89104F9F8E}"/>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26" name="Text Box 17">
          <a:extLst>
            <a:ext uri="{FF2B5EF4-FFF2-40B4-BE49-F238E27FC236}">
              <a16:creationId xmlns:a16="http://schemas.microsoft.com/office/drawing/2014/main" id="{485D70D4-6593-43B2-BB91-1AABD7C88103}"/>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27" name="Text Box 18">
          <a:extLst>
            <a:ext uri="{FF2B5EF4-FFF2-40B4-BE49-F238E27FC236}">
              <a16:creationId xmlns:a16="http://schemas.microsoft.com/office/drawing/2014/main" id="{A9F6BED6-A043-499A-BD31-FF18F00F6414}"/>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28" name="Text Box 19">
          <a:extLst>
            <a:ext uri="{FF2B5EF4-FFF2-40B4-BE49-F238E27FC236}">
              <a16:creationId xmlns:a16="http://schemas.microsoft.com/office/drawing/2014/main" id="{135677B7-B042-4552-945A-0E9531E0559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29" name="Text Box 20">
          <a:extLst>
            <a:ext uri="{FF2B5EF4-FFF2-40B4-BE49-F238E27FC236}">
              <a16:creationId xmlns:a16="http://schemas.microsoft.com/office/drawing/2014/main" id="{4BA4E41B-6B00-42D7-BAAC-E7E2292C835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30" name="Text Box 21">
          <a:extLst>
            <a:ext uri="{FF2B5EF4-FFF2-40B4-BE49-F238E27FC236}">
              <a16:creationId xmlns:a16="http://schemas.microsoft.com/office/drawing/2014/main" id="{92C1CC91-025D-4405-BD1D-AD0F1E587C2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31" name="Text Box 22">
          <a:extLst>
            <a:ext uri="{FF2B5EF4-FFF2-40B4-BE49-F238E27FC236}">
              <a16:creationId xmlns:a16="http://schemas.microsoft.com/office/drawing/2014/main" id="{B2DF6584-9231-4AD1-9EC5-A2751F36D96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32" name="Text Box 23">
          <a:extLst>
            <a:ext uri="{FF2B5EF4-FFF2-40B4-BE49-F238E27FC236}">
              <a16:creationId xmlns:a16="http://schemas.microsoft.com/office/drawing/2014/main" id="{F607D267-D610-468D-A55B-2B7B9ECA9479}"/>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33" name="Text Box 24">
          <a:extLst>
            <a:ext uri="{FF2B5EF4-FFF2-40B4-BE49-F238E27FC236}">
              <a16:creationId xmlns:a16="http://schemas.microsoft.com/office/drawing/2014/main" id="{80831AAB-6DC4-4960-9641-B6913562C52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34" name="Text Box 25">
          <a:extLst>
            <a:ext uri="{FF2B5EF4-FFF2-40B4-BE49-F238E27FC236}">
              <a16:creationId xmlns:a16="http://schemas.microsoft.com/office/drawing/2014/main" id="{43F2CCF6-0BD0-48E0-979D-6EA8ED472267}"/>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35" name="Text Box 26">
          <a:extLst>
            <a:ext uri="{FF2B5EF4-FFF2-40B4-BE49-F238E27FC236}">
              <a16:creationId xmlns:a16="http://schemas.microsoft.com/office/drawing/2014/main" id="{447CD2DD-FC15-4654-8736-2089408361E9}"/>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36" name="Text Box 27">
          <a:extLst>
            <a:ext uri="{FF2B5EF4-FFF2-40B4-BE49-F238E27FC236}">
              <a16:creationId xmlns:a16="http://schemas.microsoft.com/office/drawing/2014/main" id="{A53D18AC-DF28-4987-A597-2644D9C7DA9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37" name="Text Box 28">
          <a:extLst>
            <a:ext uri="{FF2B5EF4-FFF2-40B4-BE49-F238E27FC236}">
              <a16:creationId xmlns:a16="http://schemas.microsoft.com/office/drawing/2014/main" id="{3FB78A91-8F26-494A-A0CD-F179F9DA979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38" name="Text Box 29">
          <a:extLst>
            <a:ext uri="{FF2B5EF4-FFF2-40B4-BE49-F238E27FC236}">
              <a16:creationId xmlns:a16="http://schemas.microsoft.com/office/drawing/2014/main" id="{83407037-ABB9-4268-8079-434D76EAE19E}"/>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39" name="Text Box 14">
          <a:extLst>
            <a:ext uri="{FF2B5EF4-FFF2-40B4-BE49-F238E27FC236}">
              <a16:creationId xmlns:a16="http://schemas.microsoft.com/office/drawing/2014/main" id="{0BA3AFB1-69CB-4782-988A-5AD83ED261B9}"/>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40" name="Text Box 15">
          <a:extLst>
            <a:ext uri="{FF2B5EF4-FFF2-40B4-BE49-F238E27FC236}">
              <a16:creationId xmlns:a16="http://schemas.microsoft.com/office/drawing/2014/main" id="{7D0AB9AB-FBC6-4B6C-9927-84BB8E364153}"/>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41" name="Text Box 16">
          <a:extLst>
            <a:ext uri="{FF2B5EF4-FFF2-40B4-BE49-F238E27FC236}">
              <a16:creationId xmlns:a16="http://schemas.microsoft.com/office/drawing/2014/main" id="{A295091A-3BB2-4769-B23C-37B557F760C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42" name="Text Box 17">
          <a:extLst>
            <a:ext uri="{FF2B5EF4-FFF2-40B4-BE49-F238E27FC236}">
              <a16:creationId xmlns:a16="http://schemas.microsoft.com/office/drawing/2014/main" id="{DA369C89-F9FC-48D5-BE2D-D0C2A23BE6B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43" name="Text Box 18">
          <a:extLst>
            <a:ext uri="{FF2B5EF4-FFF2-40B4-BE49-F238E27FC236}">
              <a16:creationId xmlns:a16="http://schemas.microsoft.com/office/drawing/2014/main" id="{3220E908-4E4C-4E0D-BA2E-D728E2507AEC}"/>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44" name="Text Box 19">
          <a:extLst>
            <a:ext uri="{FF2B5EF4-FFF2-40B4-BE49-F238E27FC236}">
              <a16:creationId xmlns:a16="http://schemas.microsoft.com/office/drawing/2014/main" id="{775D927D-A23C-467E-A2CF-9398D0D70E7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45" name="Text Box 20">
          <a:extLst>
            <a:ext uri="{FF2B5EF4-FFF2-40B4-BE49-F238E27FC236}">
              <a16:creationId xmlns:a16="http://schemas.microsoft.com/office/drawing/2014/main" id="{70FEED5F-B2DD-464E-8C96-AF329EBEC563}"/>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46" name="Text Box 21">
          <a:extLst>
            <a:ext uri="{FF2B5EF4-FFF2-40B4-BE49-F238E27FC236}">
              <a16:creationId xmlns:a16="http://schemas.microsoft.com/office/drawing/2014/main" id="{8A442DE8-D97A-4095-9A5E-B5EF8352FE4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47" name="Text Box 14">
          <a:extLst>
            <a:ext uri="{FF2B5EF4-FFF2-40B4-BE49-F238E27FC236}">
              <a16:creationId xmlns:a16="http://schemas.microsoft.com/office/drawing/2014/main" id="{0DCEBC41-D37D-440A-8093-D41768E65B0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48" name="Text Box 15">
          <a:extLst>
            <a:ext uri="{FF2B5EF4-FFF2-40B4-BE49-F238E27FC236}">
              <a16:creationId xmlns:a16="http://schemas.microsoft.com/office/drawing/2014/main" id="{14BD9DBF-5F93-42E6-81DD-7B4F8D929BC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49" name="Text Box 16">
          <a:extLst>
            <a:ext uri="{FF2B5EF4-FFF2-40B4-BE49-F238E27FC236}">
              <a16:creationId xmlns:a16="http://schemas.microsoft.com/office/drawing/2014/main" id="{E844D54C-EFE9-433C-B45F-0F9270F832C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50" name="Text Box 17">
          <a:extLst>
            <a:ext uri="{FF2B5EF4-FFF2-40B4-BE49-F238E27FC236}">
              <a16:creationId xmlns:a16="http://schemas.microsoft.com/office/drawing/2014/main" id="{2FE66922-76D6-4ECA-B380-87583C282AC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51" name="Text Box 18">
          <a:extLst>
            <a:ext uri="{FF2B5EF4-FFF2-40B4-BE49-F238E27FC236}">
              <a16:creationId xmlns:a16="http://schemas.microsoft.com/office/drawing/2014/main" id="{F45B1DCB-919A-478E-B25A-F906D3D4B7D7}"/>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52" name="Text Box 19">
          <a:extLst>
            <a:ext uri="{FF2B5EF4-FFF2-40B4-BE49-F238E27FC236}">
              <a16:creationId xmlns:a16="http://schemas.microsoft.com/office/drawing/2014/main" id="{A72CEE4C-2D52-4EC0-AFF8-99FE938E095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53" name="Text Box 20">
          <a:extLst>
            <a:ext uri="{FF2B5EF4-FFF2-40B4-BE49-F238E27FC236}">
              <a16:creationId xmlns:a16="http://schemas.microsoft.com/office/drawing/2014/main" id="{9D75EA37-702A-4809-8E6A-B1510C210B2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54" name="Text Box 21">
          <a:extLst>
            <a:ext uri="{FF2B5EF4-FFF2-40B4-BE49-F238E27FC236}">
              <a16:creationId xmlns:a16="http://schemas.microsoft.com/office/drawing/2014/main" id="{03410515-1538-4AD4-8175-4B20A647D0D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55" name="Text Box 22">
          <a:extLst>
            <a:ext uri="{FF2B5EF4-FFF2-40B4-BE49-F238E27FC236}">
              <a16:creationId xmlns:a16="http://schemas.microsoft.com/office/drawing/2014/main" id="{A4DA2FB5-D42B-4B37-A5C9-EA5F8DB6206E}"/>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56" name="Text Box 23">
          <a:extLst>
            <a:ext uri="{FF2B5EF4-FFF2-40B4-BE49-F238E27FC236}">
              <a16:creationId xmlns:a16="http://schemas.microsoft.com/office/drawing/2014/main" id="{61E7D21B-F666-4AFD-9083-C55099DFFF8C}"/>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57" name="Text Box 24">
          <a:extLst>
            <a:ext uri="{FF2B5EF4-FFF2-40B4-BE49-F238E27FC236}">
              <a16:creationId xmlns:a16="http://schemas.microsoft.com/office/drawing/2014/main" id="{15612E88-085B-4126-924C-5010BDF84DE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58" name="Text Box 25">
          <a:extLst>
            <a:ext uri="{FF2B5EF4-FFF2-40B4-BE49-F238E27FC236}">
              <a16:creationId xmlns:a16="http://schemas.microsoft.com/office/drawing/2014/main" id="{1BBB2B57-6C1F-46F4-ADF9-B71C33B93F7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59" name="Text Box 26">
          <a:extLst>
            <a:ext uri="{FF2B5EF4-FFF2-40B4-BE49-F238E27FC236}">
              <a16:creationId xmlns:a16="http://schemas.microsoft.com/office/drawing/2014/main" id="{58A32571-418D-4F75-B272-B0627A736E24}"/>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60" name="Text Box 27">
          <a:extLst>
            <a:ext uri="{FF2B5EF4-FFF2-40B4-BE49-F238E27FC236}">
              <a16:creationId xmlns:a16="http://schemas.microsoft.com/office/drawing/2014/main" id="{6B257F97-6EE6-4347-A5D9-D7E766075A60}"/>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61" name="Text Box 28">
          <a:extLst>
            <a:ext uri="{FF2B5EF4-FFF2-40B4-BE49-F238E27FC236}">
              <a16:creationId xmlns:a16="http://schemas.microsoft.com/office/drawing/2014/main" id="{D7DA420B-8F18-436B-BA38-D626637F961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62" name="Text Box 29">
          <a:extLst>
            <a:ext uri="{FF2B5EF4-FFF2-40B4-BE49-F238E27FC236}">
              <a16:creationId xmlns:a16="http://schemas.microsoft.com/office/drawing/2014/main" id="{7F632C32-AA75-4C4E-B566-ADF48DE9EBB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63" name="Text Box 14">
          <a:extLst>
            <a:ext uri="{FF2B5EF4-FFF2-40B4-BE49-F238E27FC236}">
              <a16:creationId xmlns:a16="http://schemas.microsoft.com/office/drawing/2014/main" id="{C17F0A66-D409-4C10-B534-94549A3C745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64" name="Text Box 15">
          <a:extLst>
            <a:ext uri="{FF2B5EF4-FFF2-40B4-BE49-F238E27FC236}">
              <a16:creationId xmlns:a16="http://schemas.microsoft.com/office/drawing/2014/main" id="{5D754A7F-2742-4C39-97CD-39689DBAD274}"/>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65" name="Text Box 16">
          <a:extLst>
            <a:ext uri="{FF2B5EF4-FFF2-40B4-BE49-F238E27FC236}">
              <a16:creationId xmlns:a16="http://schemas.microsoft.com/office/drawing/2014/main" id="{3417CD01-18E6-4772-8046-60E2FEBC384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66" name="Text Box 17">
          <a:extLst>
            <a:ext uri="{FF2B5EF4-FFF2-40B4-BE49-F238E27FC236}">
              <a16:creationId xmlns:a16="http://schemas.microsoft.com/office/drawing/2014/main" id="{CEFD11AE-B20F-40D3-AE35-10150E9A2EE3}"/>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67" name="Text Box 18">
          <a:extLst>
            <a:ext uri="{FF2B5EF4-FFF2-40B4-BE49-F238E27FC236}">
              <a16:creationId xmlns:a16="http://schemas.microsoft.com/office/drawing/2014/main" id="{7E439150-4B15-47B9-A4A4-EE6A9E3F744C}"/>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68" name="Text Box 19">
          <a:extLst>
            <a:ext uri="{FF2B5EF4-FFF2-40B4-BE49-F238E27FC236}">
              <a16:creationId xmlns:a16="http://schemas.microsoft.com/office/drawing/2014/main" id="{6C530732-5D87-4ADE-86E0-4B503B7212D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69" name="Text Box 20">
          <a:extLst>
            <a:ext uri="{FF2B5EF4-FFF2-40B4-BE49-F238E27FC236}">
              <a16:creationId xmlns:a16="http://schemas.microsoft.com/office/drawing/2014/main" id="{C3D110E3-AC44-4A12-865E-010BA0690D8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70" name="Text Box 21">
          <a:extLst>
            <a:ext uri="{FF2B5EF4-FFF2-40B4-BE49-F238E27FC236}">
              <a16:creationId xmlns:a16="http://schemas.microsoft.com/office/drawing/2014/main" id="{4ED1730F-6318-4EFD-A71D-F9B5C1E1138D}"/>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71" name="Text Box 14">
          <a:extLst>
            <a:ext uri="{FF2B5EF4-FFF2-40B4-BE49-F238E27FC236}">
              <a16:creationId xmlns:a16="http://schemas.microsoft.com/office/drawing/2014/main" id="{A5DB63CE-2C46-418D-9229-28D0B49935B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72" name="Text Box 15">
          <a:extLst>
            <a:ext uri="{FF2B5EF4-FFF2-40B4-BE49-F238E27FC236}">
              <a16:creationId xmlns:a16="http://schemas.microsoft.com/office/drawing/2014/main" id="{03D08D5F-5078-456B-98D5-E39C29D1EEC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73" name="Text Box 16">
          <a:extLst>
            <a:ext uri="{FF2B5EF4-FFF2-40B4-BE49-F238E27FC236}">
              <a16:creationId xmlns:a16="http://schemas.microsoft.com/office/drawing/2014/main" id="{34C04C9E-F09F-41C0-8475-379C47C1A0A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74" name="Text Box 17">
          <a:extLst>
            <a:ext uri="{FF2B5EF4-FFF2-40B4-BE49-F238E27FC236}">
              <a16:creationId xmlns:a16="http://schemas.microsoft.com/office/drawing/2014/main" id="{C30CE74E-E0DB-40D8-B7B8-B31D9955556D}"/>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75" name="Text Box 18">
          <a:extLst>
            <a:ext uri="{FF2B5EF4-FFF2-40B4-BE49-F238E27FC236}">
              <a16:creationId xmlns:a16="http://schemas.microsoft.com/office/drawing/2014/main" id="{B94DCB36-7A99-4740-B8C8-EA1FB666F339}"/>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76" name="Text Box 19">
          <a:extLst>
            <a:ext uri="{FF2B5EF4-FFF2-40B4-BE49-F238E27FC236}">
              <a16:creationId xmlns:a16="http://schemas.microsoft.com/office/drawing/2014/main" id="{403F4BA7-3703-46B5-86C4-C944B9A7369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77" name="Text Box 20">
          <a:extLst>
            <a:ext uri="{FF2B5EF4-FFF2-40B4-BE49-F238E27FC236}">
              <a16:creationId xmlns:a16="http://schemas.microsoft.com/office/drawing/2014/main" id="{F0763C6B-6250-4156-8082-4070C63A572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78" name="Text Box 21">
          <a:extLst>
            <a:ext uri="{FF2B5EF4-FFF2-40B4-BE49-F238E27FC236}">
              <a16:creationId xmlns:a16="http://schemas.microsoft.com/office/drawing/2014/main" id="{FCEBC543-3E68-4554-A385-D2EABD79F164}"/>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79" name="Text Box 22">
          <a:extLst>
            <a:ext uri="{FF2B5EF4-FFF2-40B4-BE49-F238E27FC236}">
              <a16:creationId xmlns:a16="http://schemas.microsoft.com/office/drawing/2014/main" id="{5BBA6B78-9505-46D3-A888-A360FB7EBC1D}"/>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80" name="Text Box 23">
          <a:extLst>
            <a:ext uri="{FF2B5EF4-FFF2-40B4-BE49-F238E27FC236}">
              <a16:creationId xmlns:a16="http://schemas.microsoft.com/office/drawing/2014/main" id="{37382821-EDB1-438F-BEB5-9A5AD5AD8DF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81" name="Text Box 24">
          <a:extLst>
            <a:ext uri="{FF2B5EF4-FFF2-40B4-BE49-F238E27FC236}">
              <a16:creationId xmlns:a16="http://schemas.microsoft.com/office/drawing/2014/main" id="{C74ABD3C-9BB8-473A-BACD-40549902A587}"/>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82" name="Text Box 25">
          <a:extLst>
            <a:ext uri="{FF2B5EF4-FFF2-40B4-BE49-F238E27FC236}">
              <a16:creationId xmlns:a16="http://schemas.microsoft.com/office/drawing/2014/main" id="{B92535BB-6C4F-4E4A-890D-9964464D86DA}"/>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83" name="Text Box 26">
          <a:extLst>
            <a:ext uri="{FF2B5EF4-FFF2-40B4-BE49-F238E27FC236}">
              <a16:creationId xmlns:a16="http://schemas.microsoft.com/office/drawing/2014/main" id="{99B1BA76-3CDA-483C-9AAB-0D333100F14F}"/>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84" name="Text Box 27">
          <a:extLst>
            <a:ext uri="{FF2B5EF4-FFF2-40B4-BE49-F238E27FC236}">
              <a16:creationId xmlns:a16="http://schemas.microsoft.com/office/drawing/2014/main" id="{1E270B69-7E7E-4F2C-AF46-4DA065097EF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85" name="Text Box 28">
          <a:extLst>
            <a:ext uri="{FF2B5EF4-FFF2-40B4-BE49-F238E27FC236}">
              <a16:creationId xmlns:a16="http://schemas.microsoft.com/office/drawing/2014/main" id="{DB77F7AC-B6C3-4E1C-8590-5C09B5735E4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86" name="Text Box 29">
          <a:extLst>
            <a:ext uri="{FF2B5EF4-FFF2-40B4-BE49-F238E27FC236}">
              <a16:creationId xmlns:a16="http://schemas.microsoft.com/office/drawing/2014/main" id="{DE02BABB-F28C-4E4B-9019-107FB84D23DD}"/>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87" name="Text Box 14">
          <a:extLst>
            <a:ext uri="{FF2B5EF4-FFF2-40B4-BE49-F238E27FC236}">
              <a16:creationId xmlns:a16="http://schemas.microsoft.com/office/drawing/2014/main" id="{E8C02539-775B-4B91-9902-EA42CCCD39BE}"/>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88" name="Text Box 15">
          <a:extLst>
            <a:ext uri="{FF2B5EF4-FFF2-40B4-BE49-F238E27FC236}">
              <a16:creationId xmlns:a16="http://schemas.microsoft.com/office/drawing/2014/main" id="{6036599D-A82A-4B12-BCFC-D90568D6BDE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89" name="Text Box 16">
          <a:extLst>
            <a:ext uri="{FF2B5EF4-FFF2-40B4-BE49-F238E27FC236}">
              <a16:creationId xmlns:a16="http://schemas.microsoft.com/office/drawing/2014/main" id="{3FA55092-2956-4147-BEBE-442948FCE0B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90" name="Text Box 17">
          <a:extLst>
            <a:ext uri="{FF2B5EF4-FFF2-40B4-BE49-F238E27FC236}">
              <a16:creationId xmlns:a16="http://schemas.microsoft.com/office/drawing/2014/main" id="{F76B9E6B-210B-47C6-A338-42CCFA7D09B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91" name="Text Box 18">
          <a:extLst>
            <a:ext uri="{FF2B5EF4-FFF2-40B4-BE49-F238E27FC236}">
              <a16:creationId xmlns:a16="http://schemas.microsoft.com/office/drawing/2014/main" id="{26BB8198-2893-4135-A8AB-59F1EBD8D274}"/>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92" name="Text Box 19">
          <a:extLst>
            <a:ext uri="{FF2B5EF4-FFF2-40B4-BE49-F238E27FC236}">
              <a16:creationId xmlns:a16="http://schemas.microsoft.com/office/drawing/2014/main" id="{868C5492-EC43-453E-AAF9-0E48807C59C9}"/>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93" name="Text Box 20">
          <a:extLst>
            <a:ext uri="{FF2B5EF4-FFF2-40B4-BE49-F238E27FC236}">
              <a16:creationId xmlns:a16="http://schemas.microsoft.com/office/drawing/2014/main" id="{9BA206B5-9A7D-4882-AE6A-7D2DD3948AE4}"/>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94" name="Text Box 21">
          <a:extLst>
            <a:ext uri="{FF2B5EF4-FFF2-40B4-BE49-F238E27FC236}">
              <a16:creationId xmlns:a16="http://schemas.microsoft.com/office/drawing/2014/main" id="{161E97D9-5888-43C3-AD36-4E91E05A05D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95" name="Text Box 14">
          <a:extLst>
            <a:ext uri="{FF2B5EF4-FFF2-40B4-BE49-F238E27FC236}">
              <a16:creationId xmlns:a16="http://schemas.microsoft.com/office/drawing/2014/main" id="{D56BD427-C9D9-4866-ABEC-8601EFCC7F75}"/>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96" name="Text Box 15">
          <a:extLst>
            <a:ext uri="{FF2B5EF4-FFF2-40B4-BE49-F238E27FC236}">
              <a16:creationId xmlns:a16="http://schemas.microsoft.com/office/drawing/2014/main" id="{217A1BB0-5EEF-4854-BC4C-5F896F95BCFD}"/>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97" name="Text Box 16">
          <a:extLst>
            <a:ext uri="{FF2B5EF4-FFF2-40B4-BE49-F238E27FC236}">
              <a16:creationId xmlns:a16="http://schemas.microsoft.com/office/drawing/2014/main" id="{9B0B14E3-9269-4FBF-A162-1CF3A8E3CA23}"/>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98" name="Text Box 17">
          <a:extLst>
            <a:ext uri="{FF2B5EF4-FFF2-40B4-BE49-F238E27FC236}">
              <a16:creationId xmlns:a16="http://schemas.microsoft.com/office/drawing/2014/main" id="{ECC367AC-2539-4513-AAFB-365E65D669B0}"/>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499" name="Text Box 18">
          <a:extLst>
            <a:ext uri="{FF2B5EF4-FFF2-40B4-BE49-F238E27FC236}">
              <a16:creationId xmlns:a16="http://schemas.microsoft.com/office/drawing/2014/main" id="{2F2E29C1-0B35-42E8-8615-501AB64DD55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00" name="Text Box 19">
          <a:extLst>
            <a:ext uri="{FF2B5EF4-FFF2-40B4-BE49-F238E27FC236}">
              <a16:creationId xmlns:a16="http://schemas.microsoft.com/office/drawing/2014/main" id="{03F4DA01-FE78-4C73-827D-511E7167D780}"/>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01" name="Text Box 20">
          <a:extLst>
            <a:ext uri="{FF2B5EF4-FFF2-40B4-BE49-F238E27FC236}">
              <a16:creationId xmlns:a16="http://schemas.microsoft.com/office/drawing/2014/main" id="{6C4C9D31-7E3F-4930-8125-B87655C9A2D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02" name="Text Box 21">
          <a:extLst>
            <a:ext uri="{FF2B5EF4-FFF2-40B4-BE49-F238E27FC236}">
              <a16:creationId xmlns:a16="http://schemas.microsoft.com/office/drawing/2014/main" id="{64AA596C-C2E7-4B47-ADD2-85D80CFDFCB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03" name="Text Box 22">
          <a:extLst>
            <a:ext uri="{FF2B5EF4-FFF2-40B4-BE49-F238E27FC236}">
              <a16:creationId xmlns:a16="http://schemas.microsoft.com/office/drawing/2014/main" id="{72920B69-D2DF-4BB1-A8DA-5E78EDFA9C16}"/>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04" name="Text Box 23">
          <a:extLst>
            <a:ext uri="{FF2B5EF4-FFF2-40B4-BE49-F238E27FC236}">
              <a16:creationId xmlns:a16="http://schemas.microsoft.com/office/drawing/2014/main" id="{7C262329-DEC5-4F33-8219-34471648D123}"/>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05" name="Text Box 24">
          <a:extLst>
            <a:ext uri="{FF2B5EF4-FFF2-40B4-BE49-F238E27FC236}">
              <a16:creationId xmlns:a16="http://schemas.microsoft.com/office/drawing/2014/main" id="{8CCEC4CA-2519-48A1-A828-B1B166EEAD43}"/>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06" name="Text Box 25">
          <a:extLst>
            <a:ext uri="{FF2B5EF4-FFF2-40B4-BE49-F238E27FC236}">
              <a16:creationId xmlns:a16="http://schemas.microsoft.com/office/drawing/2014/main" id="{823B004F-40FF-4B8F-82B6-6E831972ECF0}"/>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07" name="Text Box 26">
          <a:extLst>
            <a:ext uri="{FF2B5EF4-FFF2-40B4-BE49-F238E27FC236}">
              <a16:creationId xmlns:a16="http://schemas.microsoft.com/office/drawing/2014/main" id="{DDE5263A-BA1B-48BB-A6B5-CD7AB4BE891E}"/>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08" name="Text Box 27">
          <a:extLst>
            <a:ext uri="{FF2B5EF4-FFF2-40B4-BE49-F238E27FC236}">
              <a16:creationId xmlns:a16="http://schemas.microsoft.com/office/drawing/2014/main" id="{A1B932C0-E0E8-466C-9F69-5E6DF7037C2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09" name="Text Box 28">
          <a:extLst>
            <a:ext uri="{FF2B5EF4-FFF2-40B4-BE49-F238E27FC236}">
              <a16:creationId xmlns:a16="http://schemas.microsoft.com/office/drawing/2014/main" id="{B83168F9-2F0C-45E1-9F26-CC6BE5DF045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10" name="Text Box 29">
          <a:extLst>
            <a:ext uri="{FF2B5EF4-FFF2-40B4-BE49-F238E27FC236}">
              <a16:creationId xmlns:a16="http://schemas.microsoft.com/office/drawing/2014/main" id="{87E5AEB9-ABE2-427E-875E-4ABA467B134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11" name="Text Box 14">
          <a:extLst>
            <a:ext uri="{FF2B5EF4-FFF2-40B4-BE49-F238E27FC236}">
              <a16:creationId xmlns:a16="http://schemas.microsoft.com/office/drawing/2014/main" id="{DF801A17-CC96-4A57-9075-08C8B420F46E}"/>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12" name="Text Box 15">
          <a:extLst>
            <a:ext uri="{FF2B5EF4-FFF2-40B4-BE49-F238E27FC236}">
              <a16:creationId xmlns:a16="http://schemas.microsoft.com/office/drawing/2014/main" id="{852ADB5B-6AC1-4B74-954A-5E7C73E12C8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13" name="Text Box 16">
          <a:extLst>
            <a:ext uri="{FF2B5EF4-FFF2-40B4-BE49-F238E27FC236}">
              <a16:creationId xmlns:a16="http://schemas.microsoft.com/office/drawing/2014/main" id="{C3311AF5-8E6F-4B61-9EE7-B3A2955C30C9}"/>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14" name="Text Box 17">
          <a:extLst>
            <a:ext uri="{FF2B5EF4-FFF2-40B4-BE49-F238E27FC236}">
              <a16:creationId xmlns:a16="http://schemas.microsoft.com/office/drawing/2014/main" id="{1A540E54-B4EB-4E66-9E04-49F37467FCA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15" name="Text Box 18">
          <a:extLst>
            <a:ext uri="{FF2B5EF4-FFF2-40B4-BE49-F238E27FC236}">
              <a16:creationId xmlns:a16="http://schemas.microsoft.com/office/drawing/2014/main" id="{6B799DA6-B93C-444F-BD4E-E5CAA0405E57}"/>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16" name="Text Box 19">
          <a:extLst>
            <a:ext uri="{FF2B5EF4-FFF2-40B4-BE49-F238E27FC236}">
              <a16:creationId xmlns:a16="http://schemas.microsoft.com/office/drawing/2014/main" id="{DD4E1818-E08A-4451-9973-F3120B15172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17" name="Text Box 20">
          <a:extLst>
            <a:ext uri="{FF2B5EF4-FFF2-40B4-BE49-F238E27FC236}">
              <a16:creationId xmlns:a16="http://schemas.microsoft.com/office/drawing/2014/main" id="{B94E140B-2333-4D1F-9282-68F6641A62D4}"/>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18" name="Text Box 21">
          <a:extLst>
            <a:ext uri="{FF2B5EF4-FFF2-40B4-BE49-F238E27FC236}">
              <a16:creationId xmlns:a16="http://schemas.microsoft.com/office/drawing/2014/main" id="{D4C1718A-BB22-4D15-8654-44448A60F361}"/>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19" name="Text Box 14">
          <a:extLst>
            <a:ext uri="{FF2B5EF4-FFF2-40B4-BE49-F238E27FC236}">
              <a16:creationId xmlns:a16="http://schemas.microsoft.com/office/drawing/2014/main" id="{F66762D0-DA17-4650-8642-FB765BB41A4B}"/>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20" name="Text Box 15">
          <a:extLst>
            <a:ext uri="{FF2B5EF4-FFF2-40B4-BE49-F238E27FC236}">
              <a16:creationId xmlns:a16="http://schemas.microsoft.com/office/drawing/2014/main" id="{0A04E834-ABFB-42BE-8D33-D170C2431C4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21" name="Text Box 16">
          <a:extLst>
            <a:ext uri="{FF2B5EF4-FFF2-40B4-BE49-F238E27FC236}">
              <a16:creationId xmlns:a16="http://schemas.microsoft.com/office/drawing/2014/main" id="{DE1A47C1-3C0F-43BC-910D-51E35017E448}"/>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22" name="Text Box 17">
          <a:extLst>
            <a:ext uri="{FF2B5EF4-FFF2-40B4-BE49-F238E27FC236}">
              <a16:creationId xmlns:a16="http://schemas.microsoft.com/office/drawing/2014/main" id="{2F5D71D0-5348-44F0-B02D-5881C5E6A2F7}"/>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23" name="Text Box 18">
          <a:extLst>
            <a:ext uri="{FF2B5EF4-FFF2-40B4-BE49-F238E27FC236}">
              <a16:creationId xmlns:a16="http://schemas.microsoft.com/office/drawing/2014/main" id="{271692A4-BBEA-40CC-8FAA-DAFE1D5DDFA2}"/>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24" name="Text Box 19">
          <a:extLst>
            <a:ext uri="{FF2B5EF4-FFF2-40B4-BE49-F238E27FC236}">
              <a16:creationId xmlns:a16="http://schemas.microsoft.com/office/drawing/2014/main" id="{72124DD7-962D-408E-8E60-21031A60908A}"/>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781050</xdr:colOff>
      <xdr:row>47</xdr:row>
      <xdr:rowOff>0</xdr:rowOff>
    </xdr:from>
    <xdr:to>
      <xdr:col>2</xdr:col>
      <xdr:colOff>781050</xdr:colOff>
      <xdr:row>47</xdr:row>
      <xdr:rowOff>133350</xdr:rowOff>
    </xdr:to>
    <xdr:sp macro="" textlink="">
      <xdr:nvSpPr>
        <xdr:cNvPr id="1525" name="Text Box 20">
          <a:extLst>
            <a:ext uri="{FF2B5EF4-FFF2-40B4-BE49-F238E27FC236}">
              <a16:creationId xmlns:a16="http://schemas.microsoft.com/office/drawing/2014/main" id="{627D3FA7-4EA9-4962-AD1C-015ED8424F9A}"/>
            </a:ext>
          </a:extLst>
        </xdr:cNvPr>
        <xdr:cNvSpPr txBox="1">
          <a:spLocks noChangeArrowheads="1"/>
        </xdr:cNvSpPr>
      </xdr:nvSpPr>
      <xdr:spPr bwMode="auto">
        <a:xfrm>
          <a:off x="1438275" y="126492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C35"/>
  <sheetViews>
    <sheetView workbookViewId="0">
      <selection activeCell="B39" sqref="B39"/>
    </sheetView>
  </sheetViews>
  <sheetFormatPr defaultRowHeight="15"/>
  <cols>
    <col min="1" max="1" width="22.6640625" style="190" customWidth="1"/>
    <col min="2" max="2" width="52.6640625" style="190" customWidth="1"/>
    <col min="3" max="3" width="29" style="190" customWidth="1"/>
    <col min="4" max="210" width="9.109375" style="190"/>
    <col min="211" max="211" width="1.44140625" style="190" customWidth="1"/>
    <col min="212" max="212" width="2.109375" style="190" customWidth="1"/>
    <col min="213" max="213" width="16.88671875" style="190" customWidth="1"/>
    <col min="214" max="214" width="43.44140625" style="190" customWidth="1"/>
    <col min="215" max="215" width="22.44140625" style="190" customWidth="1"/>
    <col min="216" max="216" width="9.109375" style="190"/>
    <col min="217" max="217" width="13.88671875" style="190" bestFit="1" customWidth="1"/>
    <col min="218" max="466" width="9.109375" style="190"/>
    <col min="467" max="467" width="1.44140625" style="190" customWidth="1"/>
    <col min="468" max="468" width="2.109375" style="190" customWidth="1"/>
    <col min="469" max="469" width="16.88671875" style="190" customWidth="1"/>
    <col min="470" max="470" width="43.44140625" style="190" customWidth="1"/>
    <col min="471" max="471" width="22.44140625" style="190" customWidth="1"/>
    <col min="472" max="472" width="9.109375" style="190"/>
    <col min="473" max="473" width="13.88671875" style="190" bestFit="1" customWidth="1"/>
    <col min="474" max="722" width="9.109375" style="190"/>
    <col min="723" max="723" width="1.44140625" style="190" customWidth="1"/>
    <col min="724" max="724" width="2.109375" style="190" customWidth="1"/>
    <col min="725" max="725" width="16.88671875" style="190" customWidth="1"/>
    <col min="726" max="726" width="43.44140625" style="190" customWidth="1"/>
    <col min="727" max="727" width="22.44140625" style="190" customWidth="1"/>
    <col min="728" max="728" width="9.109375" style="190"/>
    <col min="729" max="729" width="13.88671875" style="190" bestFit="1" customWidth="1"/>
    <col min="730" max="978" width="9.109375" style="190"/>
    <col min="979" max="979" width="1.44140625" style="190" customWidth="1"/>
    <col min="980" max="980" width="2.109375" style="190" customWidth="1"/>
    <col min="981" max="981" width="16.88671875" style="190" customWidth="1"/>
    <col min="982" max="982" width="43.44140625" style="190" customWidth="1"/>
    <col min="983" max="983" width="22.44140625" style="190" customWidth="1"/>
    <col min="984" max="984" width="9.109375" style="190"/>
    <col min="985" max="985" width="13.88671875" style="190" bestFit="1" customWidth="1"/>
    <col min="986" max="1234" width="9.109375" style="190"/>
    <col min="1235" max="1235" width="1.44140625" style="190" customWidth="1"/>
    <col min="1236" max="1236" width="2.109375" style="190" customWidth="1"/>
    <col min="1237" max="1237" width="16.88671875" style="190" customWidth="1"/>
    <col min="1238" max="1238" width="43.44140625" style="190" customWidth="1"/>
    <col min="1239" max="1239" width="22.44140625" style="190" customWidth="1"/>
    <col min="1240" max="1240" width="9.109375" style="190"/>
    <col min="1241" max="1241" width="13.88671875" style="190" bestFit="1" customWidth="1"/>
    <col min="1242" max="1490" width="9.109375" style="190"/>
    <col min="1491" max="1491" width="1.44140625" style="190" customWidth="1"/>
    <col min="1492" max="1492" width="2.109375" style="190" customWidth="1"/>
    <col min="1493" max="1493" width="16.88671875" style="190" customWidth="1"/>
    <col min="1494" max="1494" width="43.44140625" style="190" customWidth="1"/>
    <col min="1495" max="1495" width="22.44140625" style="190" customWidth="1"/>
    <col min="1496" max="1496" width="9.109375" style="190"/>
    <col min="1497" max="1497" width="13.88671875" style="190" bestFit="1" customWidth="1"/>
    <col min="1498" max="1746" width="9.109375" style="190"/>
    <col min="1747" max="1747" width="1.44140625" style="190" customWidth="1"/>
    <col min="1748" max="1748" width="2.109375" style="190" customWidth="1"/>
    <col min="1749" max="1749" width="16.88671875" style="190" customWidth="1"/>
    <col min="1750" max="1750" width="43.44140625" style="190" customWidth="1"/>
    <col min="1751" max="1751" width="22.44140625" style="190" customWidth="1"/>
    <col min="1752" max="1752" width="9.109375" style="190"/>
    <col min="1753" max="1753" width="13.88671875" style="190" bestFit="1" customWidth="1"/>
    <col min="1754" max="2002" width="9.109375" style="190"/>
    <col min="2003" max="2003" width="1.44140625" style="190" customWidth="1"/>
    <col min="2004" max="2004" width="2.109375" style="190" customWidth="1"/>
    <col min="2005" max="2005" width="16.88671875" style="190" customWidth="1"/>
    <col min="2006" max="2006" width="43.44140625" style="190" customWidth="1"/>
    <col min="2007" max="2007" width="22.44140625" style="190" customWidth="1"/>
    <col min="2008" max="2008" width="9.109375" style="190"/>
    <col min="2009" max="2009" width="13.88671875" style="190" bestFit="1" customWidth="1"/>
    <col min="2010" max="2258" width="9.109375" style="190"/>
    <col min="2259" max="2259" width="1.44140625" style="190" customWidth="1"/>
    <col min="2260" max="2260" width="2.109375" style="190" customWidth="1"/>
    <col min="2261" max="2261" width="16.88671875" style="190" customWidth="1"/>
    <col min="2262" max="2262" width="43.44140625" style="190" customWidth="1"/>
    <col min="2263" max="2263" width="22.44140625" style="190" customWidth="1"/>
    <col min="2264" max="2264" width="9.109375" style="190"/>
    <col min="2265" max="2265" width="13.88671875" style="190" bestFit="1" customWidth="1"/>
    <col min="2266" max="2514" width="9.109375" style="190"/>
    <col min="2515" max="2515" width="1.44140625" style="190" customWidth="1"/>
    <col min="2516" max="2516" width="2.109375" style="190" customWidth="1"/>
    <col min="2517" max="2517" width="16.88671875" style="190" customWidth="1"/>
    <col min="2518" max="2518" width="43.44140625" style="190" customWidth="1"/>
    <col min="2519" max="2519" width="22.44140625" style="190" customWidth="1"/>
    <col min="2520" max="2520" width="9.109375" style="190"/>
    <col min="2521" max="2521" width="13.88671875" style="190" bestFit="1" customWidth="1"/>
    <col min="2522" max="2770" width="9.109375" style="190"/>
    <col min="2771" max="2771" width="1.44140625" style="190" customWidth="1"/>
    <col min="2772" max="2772" width="2.109375" style="190" customWidth="1"/>
    <col min="2773" max="2773" width="16.88671875" style="190" customWidth="1"/>
    <col min="2774" max="2774" width="43.44140625" style="190" customWidth="1"/>
    <col min="2775" max="2775" width="22.44140625" style="190" customWidth="1"/>
    <col min="2776" max="2776" width="9.109375" style="190"/>
    <col min="2777" max="2777" width="13.88671875" style="190" bestFit="1" customWidth="1"/>
    <col min="2778" max="3026" width="9.109375" style="190"/>
    <col min="3027" max="3027" width="1.44140625" style="190" customWidth="1"/>
    <col min="3028" max="3028" width="2.109375" style="190" customWidth="1"/>
    <col min="3029" max="3029" width="16.88671875" style="190" customWidth="1"/>
    <col min="3030" max="3030" width="43.44140625" style="190" customWidth="1"/>
    <col min="3031" max="3031" width="22.44140625" style="190" customWidth="1"/>
    <col min="3032" max="3032" width="9.109375" style="190"/>
    <col min="3033" max="3033" width="13.88671875" style="190" bestFit="1" customWidth="1"/>
    <col min="3034" max="3282" width="9.109375" style="190"/>
    <col min="3283" max="3283" width="1.44140625" style="190" customWidth="1"/>
    <col min="3284" max="3284" width="2.109375" style="190" customWidth="1"/>
    <col min="3285" max="3285" width="16.88671875" style="190" customWidth="1"/>
    <col min="3286" max="3286" width="43.44140625" style="190" customWidth="1"/>
    <col min="3287" max="3287" width="22.44140625" style="190" customWidth="1"/>
    <col min="3288" max="3288" width="9.109375" style="190"/>
    <col min="3289" max="3289" width="13.88671875" style="190" bestFit="1" customWidth="1"/>
    <col min="3290" max="3538" width="9.109375" style="190"/>
    <col min="3539" max="3539" width="1.44140625" style="190" customWidth="1"/>
    <col min="3540" max="3540" width="2.109375" style="190" customWidth="1"/>
    <col min="3541" max="3541" width="16.88671875" style="190" customWidth="1"/>
    <col min="3542" max="3542" width="43.44140625" style="190" customWidth="1"/>
    <col min="3543" max="3543" width="22.44140625" style="190" customWidth="1"/>
    <col min="3544" max="3544" width="9.109375" style="190"/>
    <col min="3545" max="3545" width="13.88671875" style="190" bestFit="1" customWidth="1"/>
    <col min="3546" max="3794" width="9.109375" style="190"/>
    <col min="3795" max="3795" width="1.44140625" style="190" customWidth="1"/>
    <col min="3796" max="3796" width="2.109375" style="190" customWidth="1"/>
    <col min="3797" max="3797" width="16.88671875" style="190" customWidth="1"/>
    <col min="3798" max="3798" width="43.44140625" style="190" customWidth="1"/>
    <col min="3799" max="3799" width="22.44140625" style="190" customWidth="1"/>
    <col min="3800" max="3800" width="9.109375" style="190"/>
    <col min="3801" max="3801" width="13.88671875" style="190" bestFit="1" customWidth="1"/>
    <col min="3802" max="4050" width="9.109375" style="190"/>
    <col min="4051" max="4051" width="1.44140625" style="190" customWidth="1"/>
    <col min="4052" max="4052" width="2.109375" style="190" customWidth="1"/>
    <col min="4053" max="4053" width="16.88671875" style="190" customWidth="1"/>
    <col min="4054" max="4054" width="43.44140625" style="190" customWidth="1"/>
    <col min="4055" max="4055" width="22.44140625" style="190" customWidth="1"/>
    <col min="4056" max="4056" width="9.109375" style="190"/>
    <col min="4057" max="4057" width="13.88671875" style="190" bestFit="1" customWidth="1"/>
    <col min="4058" max="4306" width="9.109375" style="190"/>
    <col min="4307" max="4307" width="1.44140625" style="190" customWidth="1"/>
    <col min="4308" max="4308" width="2.109375" style="190" customWidth="1"/>
    <col min="4309" max="4309" width="16.88671875" style="190" customWidth="1"/>
    <col min="4310" max="4310" width="43.44140625" style="190" customWidth="1"/>
    <col min="4311" max="4311" width="22.44140625" style="190" customWidth="1"/>
    <col min="4312" max="4312" width="9.109375" style="190"/>
    <col min="4313" max="4313" width="13.88671875" style="190" bestFit="1" customWidth="1"/>
    <col min="4314" max="4562" width="9.109375" style="190"/>
    <col min="4563" max="4563" width="1.44140625" style="190" customWidth="1"/>
    <col min="4564" max="4564" width="2.109375" style="190" customWidth="1"/>
    <col min="4565" max="4565" width="16.88671875" style="190" customWidth="1"/>
    <col min="4566" max="4566" width="43.44140625" style="190" customWidth="1"/>
    <col min="4567" max="4567" width="22.44140625" style="190" customWidth="1"/>
    <col min="4568" max="4568" width="9.109375" style="190"/>
    <col min="4569" max="4569" width="13.88671875" style="190" bestFit="1" customWidth="1"/>
    <col min="4570" max="4818" width="9.109375" style="190"/>
    <col min="4819" max="4819" width="1.44140625" style="190" customWidth="1"/>
    <col min="4820" max="4820" width="2.109375" style="190" customWidth="1"/>
    <col min="4821" max="4821" width="16.88671875" style="190" customWidth="1"/>
    <col min="4822" max="4822" width="43.44140625" style="190" customWidth="1"/>
    <col min="4823" max="4823" width="22.44140625" style="190" customWidth="1"/>
    <col min="4824" max="4824" width="9.109375" style="190"/>
    <col min="4825" max="4825" width="13.88671875" style="190" bestFit="1" customWidth="1"/>
    <col min="4826" max="5074" width="9.109375" style="190"/>
    <col min="5075" max="5075" width="1.44140625" style="190" customWidth="1"/>
    <col min="5076" max="5076" width="2.109375" style="190" customWidth="1"/>
    <col min="5077" max="5077" width="16.88671875" style="190" customWidth="1"/>
    <col min="5078" max="5078" width="43.44140625" style="190" customWidth="1"/>
    <col min="5079" max="5079" width="22.44140625" style="190" customWidth="1"/>
    <col min="5080" max="5080" width="9.109375" style="190"/>
    <col min="5081" max="5081" width="13.88671875" style="190" bestFit="1" customWidth="1"/>
    <col min="5082" max="5330" width="9.109375" style="190"/>
    <col min="5331" max="5331" width="1.44140625" style="190" customWidth="1"/>
    <col min="5332" max="5332" width="2.109375" style="190" customWidth="1"/>
    <col min="5333" max="5333" width="16.88671875" style="190" customWidth="1"/>
    <col min="5334" max="5334" width="43.44140625" style="190" customWidth="1"/>
    <col min="5335" max="5335" width="22.44140625" style="190" customWidth="1"/>
    <col min="5336" max="5336" width="9.109375" style="190"/>
    <col min="5337" max="5337" width="13.88671875" style="190" bestFit="1" customWidth="1"/>
    <col min="5338" max="5586" width="9.109375" style="190"/>
    <col min="5587" max="5587" width="1.44140625" style="190" customWidth="1"/>
    <col min="5588" max="5588" width="2.109375" style="190" customWidth="1"/>
    <col min="5589" max="5589" width="16.88671875" style="190" customWidth="1"/>
    <col min="5590" max="5590" width="43.44140625" style="190" customWidth="1"/>
    <col min="5591" max="5591" width="22.44140625" style="190" customWidth="1"/>
    <col min="5592" max="5592" width="9.109375" style="190"/>
    <col min="5593" max="5593" width="13.88671875" style="190" bestFit="1" customWidth="1"/>
    <col min="5594" max="5842" width="9.109375" style="190"/>
    <col min="5843" max="5843" width="1.44140625" style="190" customWidth="1"/>
    <col min="5844" max="5844" width="2.109375" style="190" customWidth="1"/>
    <col min="5845" max="5845" width="16.88671875" style="190" customWidth="1"/>
    <col min="5846" max="5846" width="43.44140625" style="190" customWidth="1"/>
    <col min="5847" max="5847" width="22.44140625" style="190" customWidth="1"/>
    <col min="5848" max="5848" width="9.109375" style="190"/>
    <col min="5849" max="5849" width="13.88671875" style="190" bestFit="1" customWidth="1"/>
    <col min="5850" max="6098" width="9.109375" style="190"/>
    <col min="6099" max="6099" width="1.44140625" style="190" customWidth="1"/>
    <col min="6100" max="6100" width="2.109375" style="190" customWidth="1"/>
    <col min="6101" max="6101" width="16.88671875" style="190" customWidth="1"/>
    <col min="6102" max="6102" width="43.44140625" style="190" customWidth="1"/>
    <col min="6103" max="6103" width="22.44140625" style="190" customWidth="1"/>
    <col min="6104" max="6104" width="9.109375" style="190"/>
    <col min="6105" max="6105" width="13.88671875" style="190" bestFit="1" customWidth="1"/>
    <col min="6106" max="6354" width="9.109375" style="190"/>
    <col min="6355" max="6355" width="1.44140625" style="190" customWidth="1"/>
    <col min="6356" max="6356" width="2.109375" style="190" customWidth="1"/>
    <col min="6357" max="6357" width="16.88671875" style="190" customWidth="1"/>
    <col min="6358" max="6358" width="43.44140625" style="190" customWidth="1"/>
    <col min="6359" max="6359" width="22.44140625" style="190" customWidth="1"/>
    <col min="6360" max="6360" width="9.109375" style="190"/>
    <col min="6361" max="6361" width="13.88671875" style="190" bestFit="1" customWidth="1"/>
    <col min="6362" max="6610" width="9.109375" style="190"/>
    <col min="6611" max="6611" width="1.44140625" style="190" customWidth="1"/>
    <col min="6612" max="6612" width="2.109375" style="190" customWidth="1"/>
    <col min="6613" max="6613" width="16.88671875" style="190" customWidth="1"/>
    <col min="6614" max="6614" width="43.44140625" style="190" customWidth="1"/>
    <col min="6615" max="6615" width="22.44140625" style="190" customWidth="1"/>
    <col min="6616" max="6616" width="9.109375" style="190"/>
    <col min="6617" max="6617" width="13.88671875" style="190" bestFit="1" customWidth="1"/>
    <col min="6618" max="6866" width="9.109375" style="190"/>
    <col min="6867" max="6867" width="1.44140625" style="190" customWidth="1"/>
    <col min="6868" max="6868" width="2.109375" style="190" customWidth="1"/>
    <col min="6869" max="6869" width="16.88671875" style="190" customWidth="1"/>
    <col min="6870" max="6870" width="43.44140625" style="190" customWidth="1"/>
    <col min="6871" max="6871" width="22.44140625" style="190" customWidth="1"/>
    <col min="6872" max="6872" width="9.109375" style="190"/>
    <col min="6873" max="6873" width="13.88671875" style="190" bestFit="1" customWidth="1"/>
    <col min="6874" max="7122" width="9.109375" style="190"/>
    <col min="7123" max="7123" width="1.44140625" style="190" customWidth="1"/>
    <col min="7124" max="7124" width="2.109375" style="190" customWidth="1"/>
    <col min="7125" max="7125" width="16.88671875" style="190" customWidth="1"/>
    <col min="7126" max="7126" width="43.44140625" style="190" customWidth="1"/>
    <col min="7127" max="7127" width="22.44140625" style="190" customWidth="1"/>
    <col min="7128" max="7128" width="9.109375" style="190"/>
    <col min="7129" max="7129" width="13.88671875" style="190" bestFit="1" customWidth="1"/>
    <col min="7130" max="7378" width="9.109375" style="190"/>
    <col min="7379" max="7379" width="1.44140625" style="190" customWidth="1"/>
    <col min="7380" max="7380" width="2.109375" style="190" customWidth="1"/>
    <col min="7381" max="7381" width="16.88671875" style="190" customWidth="1"/>
    <col min="7382" max="7382" width="43.44140625" style="190" customWidth="1"/>
    <col min="7383" max="7383" width="22.44140625" style="190" customWidth="1"/>
    <col min="7384" max="7384" width="9.109375" style="190"/>
    <col min="7385" max="7385" width="13.88671875" style="190" bestFit="1" customWidth="1"/>
    <col min="7386" max="7634" width="9.109375" style="190"/>
    <col min="7635" max="7635" width="1.44140625" style="190" customWidth="1"/>
    <col min="7636" max="7636" width="2.109375" style="190" customWidth="1"/>
    <col min="7637" max="7637" width="16.88671875" style="190" customWidth="1"/>
    <col min="7638" max="7638" width="43.44140625" style="190" customWidth="1"/>
    <col min="7639" max="7639" width="22.44140625" style="190" customWidth="1"/>
    <col min="7640" max="7640" width="9.109375" style="190"/>
    <col min="7641" max="7641" width="13.88671875" style="190" bestFit="1" customWidth="1"/>
    <col min="7642" max="7890" width="9.109375" style="190"/>
    <col min="7891" max="7891" width="1.44140625" style="190" customWidth="1"/>
    <col min="7892" max="7892" width="2.109375" style="190" customWidth="1"/>
    <col min="7893" max="7893" width="16.88671875" style="190" customWidth="1"/>
    <col min="7894" max="7894" width="43.44140625" style="190" customWidth="1"/>
    <col min="7895" max="7895" width="22.44140625" style="190" customWidth="1"/>
    <col min="7896" max="7896" width="9.109375" style="190"/>
    <col min="7897" max="7897" width="13.88671875" style="190" bestFit="1" customWidth="1"/>
    <col min="7898" max="8146" width="9.109375" style="190"/>
    <col min="8147" max="8147" width="1.44140625" style="190" customWidth="1"/>
    <col min="8148" max="8148" width="2.109375" style="190" customWidth="1"/>
    <col min="8149" max="8149" width="16.88671875" style="190" customWidth="1"/>
    <col min="8150" max="8150" width="43.44140625" style="190" customWidth="1"/>
    <col min="8151" max="8151" width="22.44140625" style="190" customWidth="1"/>
    <col min="8152" max="8152" width="9.109375" style="190"/>
    <col min="8153" max="8153" width="13.88671875" style="190" bestFit="1" customWidth="1"/>
    <col min="8154" max="8402" width="9.109375" style="190"/>
    <col min="8403" max="8403" width="1.44140625" style="190" customWidth="1"/>
    <col min="8404" max="8404" width="2.109375" style="190" customWidth="1"/>
    <col min="8405" max="8405" width="16.88671875" style="190" customWidth="1"/>
    <col min="8406" max="8406" width="43.44140625" style="190" customWidth="1"/>
    <col min="8407" max="8407" width="22.44140625" style="190" customWidth="1"/>
    <col min="8408" max="8408" width="9.109375" style="190"/>
    <col min="8409" max="8409" width="13.88671875" style="190" bestFit="1" customWidth="1"/>
    <col min="8410" max="8658" width="9.109375" style="190"/>
    <col min="8659" max="8659" width="1.44140625" style="190" customWidth="1"/>
    <col min="8660" max="8660" width="2.109375" style="190" customWidth="1"/>
    <col min="8661" max="8661" width="16.88671875" style="190" customWidth="1"/>
    <col min="8662" max="8662" width="43.44140625" style="190" customWidth="1"/>
    <col min="8663" max="8663" width="22.44140625" style="190" customWidth="1"/>
    <col min="8664" max="8664" width="9.109375" style="190"/>
    <col min="8665" max="8665" width="13.88671875" style="190" bestFit="1" customWidth="1"/>
    <col min="8666" max="8914" width="9.109375" style="190"/>
    <col min="8915" max="8915" width="1.44140625" style="190" customWidth="1"/>
    <col min="8916" max="8916" width="2.109375" style="190" customWidth="1"/>
    <col min="8917" max="8917" width="16.88671875" style="190" customWidth="1"/>
    <col min="8918" max="8918" width="43.44140625" style="190" customWidth="1"/>
    <col min="8919" max="8919" width="22.44140625" style="190" customWidth="1"/>
    <col min="8920" max="8920" width="9.109375" style="190"/>
    <col min="8921" max="8921" width="13.88671875" style="190" bestFit="1" customWidth="1"/>
    <col min="8922" max="9170" width="9.109375" style="190"/>
    <col min="9171" max="9171" width="1.44140625" style="190" customWidth="1"/>
    <col min="9172" max="9172" width="2.109375" style="190" customWidth="1"/>
    <col min="9173" max="9173" width="16.88671875" style="190" customWidth="1"/>
    <col min="9174" max="9174" width="43.44140625" style="190" customWidth="1"/>
    <col min="9175" max="9175" width="22.44140625" style="190" customWidth="1"/>
    <col min="9176" max="9176" width="9.109375" style="190"/>
    <col min="9177" max="9177" width="13.88671875" style="190" bestFit="1" customWidth="1"/>
    <col min="9178" max="9426" width="9.109375" style="190"/>
    <col min="9427" max="9427" width="1.44140625" style="190" customWidth="1"/>
    <col min="9428" max="9428" width="2.109375" style="190" customWidth="1"/>
    <col min="9429" max="9429" width="16.88671875" style="190" customWidth="1"/>
    <col min="9430" max="9430" width="43.44140625" style="190" customWidth="1"/>
    <col min="9431" max="9431" width="22.44140625" style="190" customWidth="1"/>
    <col min="9432" max="9432" width="9.109375" style="190"/>
    <col min="9433" max="9433" width="13.88671875" style="190" bestFit="1" customWidth="1"/>
    <col min="9434" max="9682" width="9.109375" style="190"/>
    <col min="9683" max="9683" width="1.44140625" style="190" customWidth="1"/>
    <col min="9684" max="9684" width="2.109375" style="190" customWidth="1"/>
    <col min="9685" max="9685" width="16.88671875" style="190" customWidth="1"/>
    <col min="9686" max="9686" width="43.44140625" style="190" customWidth="1"/>
    <col min="9687" max="9687" width="22.44140625" style="190" customWidth="1"/>
    <col min="9688" max="9688" width="9.109375" style="190"/>
    <col min="9689" max="9689" width="13.88671875" style="190" bestFit="1" customWidth="1"/>
    <col min="9690" max="9938" width="9.109375" style="190"/>
    <col min="9939" max="9939" width="1.44140625" style="190" customWidth="1"/>
    <col min="9940" max="9940" width="2.109375" style="190" customWidth="1"/>
    <col min="9941" max="9941" width="16.88671875" style="190" customWidth="1"/>
    <col min="9942" max="9942" width="43.44140625" style="190" customWidth="1"/>
    <col min="9943" max="9943" width="22.44140625" style="190" customWidth="1"/>
    <col min="9944" max="9944" width="9.109375" style="190"/>
    <col min="9945" max="9945" width="13.88671875" style="190" bestFit="1" customWidth="1"/>
    <col min="9946" max="10194" width="9.109375" style="190"/>
    <col min="10195" max="10195" width="1.44140625" style="190" customWidth="1"/>
    <col min="10196" max="10196" width="2.109375" style="190" customWidth="1"/>
    <col min="10197" max="10197" width="16.88671875" style="190" customWidth="1"/>
    <col min="10198" max="10198" width="43.44140625" style="190" customWidth="1"/>
    <col min="10199" max="10199" width="22.44140625" style="190" customWidth="1"/>
    <col min="10200" max="10200" width="9.109375" style="190"/>
    <col min="10201" max="10201" width="13.88671875" style="190" bestFit="1" customWidth="1"/>
    <col min="10202" max="10450" width="9.109375" style="190"/>
    <col min="10451" max="10451" width="1.44140625" style="190" customWidth="1"/>
    <col min="10452" max="10452" width="2.109375" style="190" customWidth="1"/>
    <col min="10453" max="10453" width="16.88671875" style="190" customWidth="1"/>
    <col min="10454" max="10454" width="43.44140625" style="190" customWidth="1"/>
    <col min="10455" max="10455" width="22.44140625" style="190" customWidth="1"/>
    <col min="10456" max="10456" width="9.109375" style="190"/>
    <col min="10457" max="10457" width="13.88671875" style="190" bestFit="1" customWidth="1"/>
    <col min="10458" max="10706" width="9.109375" style="190"/>
    <col min="10707" max="10707" width="1.44140625" style="190" customWidth="1"/>
    <col min="10708" max="10708" width="2.109375" style="190" customWidth="1"/>
    <col min="10709" max="10709" width="16.88671875" style="190" customWidth="1"/>
    <col min="10710" max="10710" width="43.44140625" style="190" customWidth="1"/>
    <col min="10711" max="10711" width="22.44140625" style="190" customWidth="1"/>
    <col min="10712" max="10712" width="9.109375" style="190"/>
    <col min="10713" max="10713" width="13.88671875" style="190" bestFit="1" customWidth="1"/>
    <col min="10714" max="10962" width="9.109375" style="190"/>
    <col min="10963" max="10963" width="1.44140625" style="190" customWidth="1"/>
    <col min="10964" max="10964" width="2.109375" style="190" customWidth="1"/>
    <col min="10965" max="10965" width="16.88671875" style="190" customWidth="1"/>
    <col min="10966" max="10966" width="43.44140625" style="190" customWidth="1"/>
    <col min="10967" max="10967" width="22.44140625" style="190" customWidth="1"/>
    <col min="10968" max="10968" width="9.109375" style="190"/>
    <col min="10969" max="10969" width="13.88671875" style="190" bestFit="1" customWidth="1"/>
    <col min="10970" max="11218" width="9.109375" style="190"/>
    <col min="11219" max="11219" width="1.44140625" style="190" customWidth="1"/>
    <col min="11220" max="11220" width="2.109375" style="190" customWidth="1"/>
    <col min="11221" max="11221" width="16.88671875" style="190" customWidth="1"/>
    <col min="11222" max="11222" width="43.44140625" style="190" customWidth="1"/>
    <col min="11223" max="11223" width="22.44140625" style="190" customWidth="1"/>
    <col min="11224" max="11224" width="9.109375" style="190"/>
    <col min="11225" max="11225" width="13.88671875" style="190" bestFit="1" customWidth="1"/>
    <col min="11226" max="11474" width="9.109375" style="190"/>
    <col min="11475" max="11475" width="1.44140625" style="190" customWidth="1"/>
    <col min="11476" max="11476" width="2.109375" style="190" customWidth="1"/>
    <col min="11477" max="11477" width="16.88671875" style="190" customWidth="1"/>
    <col min="11478" max="11478" width="43.44140625" style="190" customWidth="1"/>
    <col min="11479" max="11479" width="22.44140625" style="190" customWidth="1"/>
    <col min="11480" max="11480" width="9.109375" style="190"/>
    <col min="11481" max="11481" width="13.88671875" style="190" bestFit="1" customWidth="1"/>
    <col min="11482" max="11730" width="9.109375" style="190"/>
    <col min="11731" max="11731" width="1.44140625" style="190" customWidth="1"/>
    <col min="11732" max="11732" width="2.109375" style="190" customWidth="1"/>
    <col min="11733" max="11733" width="16.88671875" style="190" customWidth="1"/>
    <col min="11734" max="11734" width="43.44140625" style="190" customWidth="1"/>
    <col min="11735" max="11735" width="22.44140625" style="190" customWidth="1"/>
    <col min="11736" max="11736" width="9.109375" style="190"/>
    <col min="11737" max="11737" width="13.88671875" style="190" bestFit="1" customWidth="1"/>
    <col min="11738" max="11986" width="9.109375" style="190"/>
    <col min="11987" max="11987" width="1.44140625" style="190" customWidth="1"/>
    <col min="11988" max="11988" width="2.109375" style="190" customWidth="1"/>
    <col min="11989" max="11989" width="16.88671875" style="190" customWidth="1"/>
    <col min="11990" max="11990" width="43.44140625" style="190" customWidth="1"/>
    <col min="11991" max="11991" width="22.44140625" style="190" customWidth="1"/>
    <col min="11992" max="11992" width="9.109375" style="190"/>
    <col min="11993" max="11993" width="13.88671875" style="190" bestFit="1" customWidth="1"/>
    <col min="11994" max="12242" width="9.109375" style="190"/>
    <col min="12243" max="12243" width="1.44140625" style="190" customWidth="1"/>
    <col min="12244" max="12244" width="2.109375" style="190" customWidth="1"/>
    <col min="12245" max="12245" width="16.88671875" style="190" customWidth="1"/>
    <col min="12246" max="12246" width="43.44140625" style="190" customWidth="1"/>
    <col min="12247" max="12247" width="22.44140625" style="190" customWidth="1"/>
    <col min="12248" max="12248" width="9.109375" style="190"/>
    <col min="12249" max="12249" width="13.88671875" style="190" bestFit="1" customWidth="1"/>
    <col min="12250" max="12498" width="9.109375" style="190"/>
    <col min="12499" max="12499" width="1.44140625" style="190" customWidth="1"/>
    <col min="12500" max="12500" width="2.109375" style="190" customWidth="1"/>
    <col min="12501" max="12501" width="16.88671875" style="190" customWidth="1"/>
    <col min="12502" max="12502" width="43.44140625" style="190" customWidth="1"/>
    <col min="12503" max="12503" width="22.44140625" style="190" customWidth="1"/>
    <col min="12504" max="12504" width="9.109375" style="190"/>
    <col min="12505" max="12505" width="13.88671875" style="190" bestFit="1" customWidth="1"/>
    <col min="12506" max="12754" width="9.109375" style="190"/>
    <col min="12755" max="12755" width="1.44140625" style="190" customWidth="1"/>
    <col min="12756" max="12756" width="2.109375" style="190" customWidth="1"/>
    <col min="12757" max="12757" width="16.88671875" style="190" customWidth="1"/>
    <col min="12758" max="12758" width="43.44140625" style="190" customWidth="1"/>
    <col min="12759" max="12759" width="22.44140625" style="190" customWidth="1"/>
    <col min="12760" max="12760" width="9.109375" style="190"/>
    <col min="12761" max="12761" width="13.88671875" style="190" bestFit="1" customWidth="1"/>
    <col min="12762" max="13010" width="9.109375" style="190"/>
    <col min="13011" max="13011" width="1.44140625" style="190" customWidth="1"/>
    <col min="13012" max="13012" width="2.109375" style="190" customWidth="1"/>
    <col min="13013" max="13013" width="16.88671875" style="190" customWidth="1"/>
    <col min="13014" max="13014" width="43.44140625" style="190" customWidth="1"/>
    <col min="13015" max="13015" width="22.44140625" style="190" customWidth="1"/>
    <col min="13016" max="13016" width="9.109375" style="190"/>
    <col min="13017" max="13017" width="13.88671875" style="190" bestFit="1" customWidth="1"/>
    <col min="13018" max="13266" width="9.109375" style="190"/>
    <col min="13267" max="13267" width="1.44140625" style="190" customWidth="1"/>
    <col min="13268" max="13268" width="2.109375" style="190" customWidth="1"/>
    <col min="13269" max="13269" width="16.88671875" style="190" customWidth="1"/>
    <col min="13270" max="13270" width="43.44140625" style="190" customWidth="1"/>
    <col min="13271" max="13271" width="22.44140625" style="190" customWidth="1"/>
    <col min="13272" max="13272" width="9.109375" style="190"/>
    <col min="13273" max="13273" width="13.88671875" style="190" bestFit="1" customWidth="1"/>
    <col min="13274" max="13522" width="9.109375" style="190"/>
    <col min="13523" max="13523" width="1.44140625" style="190" customWidth="1"/>
    <col min="13524" max="13524" width="2.109375" style="190" customWidth="1"/>
    <col min="13525" max="13525" width="16.88671875" style="190" customWidth="1"/>
    <col min="13526" max="13526" width="43.44140625" style="190" customWidth="1"/>
    <col min="13527" max="13527" width="22.44140625" style="190" customWidth="1"/>
    <col min="13528" max="13528" width="9.109375" style="190"/>
    <col min="13529" max="13529" width="13.88671875" style="190" bestFit="1" customWidth="1"/>
    <col min="13530" max="13778" width="9.109375" style="190"/>
    <col min="13779" max="13779" width="1.44140625" style="190" customWidth="1"/>
    <col min="13780" max="13780" width="2.109375" style="190" customWidth="1"/>
    <col min="13781" max="13781" width="16.88671875" style="190" customWidth="1"/>
    <col min="13782" max="13782" width="43.44140625" style="190" customWidth="1"/>
    <col min="13783" max="13783" width="22.44140625" style="190" customWidth="1"/>
    <col min="13784" max="13784" width="9.109375" style="190"/>
    <col min="13785" max="13785" width="13.88671875" style="190" bestFit="1" customWidth="1"/>
    <col min="13786" max="14034" width="9.109375" style="190"/>
    <col min="14035" max="14035" width="1.44140625" style="190" customWidth="1"/>
    <col min="14036" max="14036" width="2.109375" style="190" customWidth="1"/>
    <col min="14037" max="14037" width="16.88671875" style="190" customWidth="1"/>
    <col min="14038" max="14038" width="43.44140625" style="190" customWidth="1"/>
    <col min="14039" max="14039" width="22.44140625" style="190" customWidth="1"/>
    <col min="14040" max="14040" width="9.109375" style="190"/>
    <col min="14041" max="14041" width="13.88671875" style="190" bestFit="1" customWidth="1"/>
    <col min="14042" max="14290" width="9.109375" style="190"/>
    <col min="14291" max="14291" width="1.44140625" style="190" customWidth="1"/>
    <col min="14292" max="14292" width="2.109375" style="190" customWidth="1"/>
    <col min="14293" max="14293" width="16.88671875" style="190" customWidth="1"/>
    <col min="14294" max="14294" width="43.44140625" style="190" customWidth="1"/>
    <col min="14295" max="14295" width="22.44140625" style="190" customWidth="1"/>
    <col min="14296" max="14296" width="9.109375" style="190"/>
    <col min="14297" max="14297" width="13.88671875" style="190" bestFit="1" customWidth="1"/>
    <col min="14298" max="14546" width="9.109375" style="190"/>
    <col min="14547" max="14547" width="1.44140625" style="190" customWidth="1"/>
    <col min="14548" max="14548" width="2.109375" style="190" customWidth="1"/>
    <col min="14549" max="14549" width="16.88671875" style="190" customWidth="1"/>
    <col min="14550" max="14550" width="43.44140625" style="190" customWidth="1"/>
    <col min="14551" max="14551" width="22.44140625" style="190" customWidth="1"/>
    <col min="14552" max="14552" width="9.109375" style="190"/>
    <col min="14553" max="14553" width="13.88671875" style="190" bestFit="1" customWidth="1"/>
    <col min="14554" max="14802" width="9.109375" style="190"/>
    <col min="14803" max="14803" width="1.44140625" style="190" customWidth="1"/>
    <col min="14804" max="14804" width="2.109375" style="190" customWidth="1"/>
    <col min="14805" max="14805" width="16.88671875" style="190" customWidth="1"/>
    <col min="14806" max="14806" width="43.44140625" style="190" customWidth="1"/>
    <col min="14807" max="14807" width="22.44140625" style="190" customWidth="1"/>
    <col min="14808" max="14808" width="9.109375" style="190"/>
    <col min="14809" max="14809" width="13.88671875" style="190" bestFit="1" customWidth="1"/>
    <col min="14810" max="15058" width="9.109375" style="190"/>
    <col min="15059" max="15059" width="1.44140625" style="190" customWidth="1"/>
    <col min="15060" max="15060" width="2.109375" style="190" customWidth="1"/>
    <col min="15061" max="15061" width="16.88671875" style="190" customWidth="1"/>
    <col min="15062" max="15062" width="43.44140625" style="190" customWidth="1"/>
    <col min="15063" max="15063" width="22.44140625" style="190" customWidth="1"/>
    <col min="15064" max="15064" width="9.109375" style="190"/>
    <col min="15065" max="15065" width="13.88671875" style="190" bestFit="1" customWidth="1"/>
    <col min="15066" max="15314" width="9.109375" style="190"/>
    <col min="15315" max="15315" width="1.44140625" style="190" customWidth="1"/>
    <col min="15316" max="15316" width="2.109375" style="190" customWidth="1"/>
    <col min="15317" max="15317" width="16.88671875" style="190" customWidth="1"/>
    <col min="15318" max="15318" width="43.44140625" style="190" customWidth="1"/>
    <col min="15319" max="15319" width="22.44140625" style="190" customWidth="1"/>
    <col min="15320" max="15320" width="9.109375" style="190"/>
    <col min="15321" max="15321" width="13.88671875" style="190" bestFit="1" customWidth="1"/>
    <col min="15322" max="15570" width="9.109375" style="190"/>
    <col min="15571" max="15571" width="1.44140625" style="190" customWidth="1"/>
    <col min="15572" max="15572" width="2.109375" style="190" customWidth="1"/>
    <col min="15573" max="15573" width="16.88671875" style="190" customWidth="1"/>
    <col min="15574" max="15574" width="43.44140625" style="190" customWidth="1"/>
    <col min="15575" max="15575" width="22.44140625" style="190" customWidth="1"/>
    <col min="15576" max="15576" width="9.109375" style="190"/>
    <col min="15577" max="15577" width="13.88671875" style="190" bestFit="1" customWidth="1"/>
    <col min="15578" max="15826" width="9.109375" style="190"/>
    <col min="15827" max="15827" width="1.44140625" style="190" customWidth="1"/>
    <col min="15828" max="15828" width="2.109375" style="190" customWidth="1"/>
    <col min="15829" max="15829" width="16.88671875" style="190" customWidth="1"/>
    <col min="15830" max="15830" width="43.44140625" style="190" customWidth="1"/>
    <col min="15831" max="15831" width="22.44140625" style="190" customWidth="1"/>
    <col min="15832" max="15832" width="9.109375" style="190"/>
    <col min="15833" max="15833" width="13.88671875" style="190" bestFit="1" customWidth="1"/>
    <col min="15834" max="16082" width="9.109375" style="190"/>
    <col min="16083" max="16083" width="1.44140625" style="190" customWidth="1"/>
    <col min="16084" max="16084" width="2.109375" style="190" customWidth="1"/>
    <col min="16085" max="16085" width="16.88671875" style="190" customWidth="1"/>
    <col min="16086" max="16086" width="43.44140625" style="190" customWidth="1"/>
    <col min="16087" max="16087" width="22.44140625" style="190" customWidth="1"/>
    <col min="16088" max="16088" width="9.109375" style="190"/>
    <col min="16089" max="16089" width="13.88671875" style="190" bestFit="1" customWidth="1"/>
    <col min="16090" max="16384" width="9.109375" style="190"/>
  </cols>
  <sheetData>
    <row r="2" spans="1:3" ht="15.6">
      <c r="C2" s="191"/>
    </row>
    <row r="3" spans="1:3" ht="15.6">
      <c r="A3" s="191"/>
      <c r="B3" s="192"/>
      <c r="C3" s="192"/>
    </row>
    <row r="4" spans="1:3">
      <c r="B4" s="448"/>
      <c r="C4" s="448"/>
    </row>
    <row r="5" spans="1:3" ht="15.6">
      <c r="A5" s="191"/>
      <c r="B5" s="191"/>
      <c r="C5" s="191"/>
    </row>
    <row r="6" spans="1:3">
      <c r="C6" s="193"/>
    </row>
    <row r="8" spans="1:3">
      <c r="B8" s="449"/>
      <c r="C8" s="449"/>
    </row>
    <row r="11" spans="1:3" ht="15.6">
      <c r="B11" s="191" t="s">
        <v>0</v>
      </c>
    </row>
    <row r="12" spans="1:3">
      <c r="B12" s="194" t="s">
        <v>48</v>
      </c>
    </row>
    <row r="13" spans="1:3" ht="15.6">
      <c r="A13" s="193" t="s">
        <v>1</v>
      </c>
      <c r="B13" s="195" t="s">
        <v>167</v>
      </c>
      <c r="C13" s="195"/>
    </row>
    <row r="14" spans="1:3" ht="18" customHeight="1">
      <c r="A14" s="193" t="s">
        <v>2</v>
      </c>
      <c r="B14" s="195" t="s">
        <v>168</v>
      </c>
      <c r="C14" s="195"/>
    </row>
    <row r="15" spans="1:3" ht="31.2">
      <c r="A15" s="193" t="s">
        <v>3</v>
      </c>
      <c r="B15" s="196" t="s">
        <v>169</v>
      </c>
      <c r="C15" s="196"/>
    </row>
    <row r="16" spans="1:3">
      <c r="A16" s="193" t="s">
        <v>4</v>
      </c>
      <c r="B16" s="197" t="s">
        <v>358</v>
      </c>
      <c r="C16" s="197"/>
    </row>
    <row r="17" spans="1:3" ht="15.6" thickBot="1"/>
    <row r="18" spans="1:3" ht="15.6">
      <c r="A18" s="198" t="s">
        <v>5</v>
      </c>
      <c r="B18" s="199" t="s">
        <v>6</v>
      </c>
      <c r="C18" s="200" t="s">
        <v>7</v>
      </c>
    </row>
    <row r="19" spans="1:3" ht="31.5" customHeight="1">
      <c r="A19" s="201">
        <v>1</v>
      </c>
      <c r="B19" s="202" t="s">
        <v>170</v>
      </c>
      <c r="C19" s="203">
        <f>'Kops a'!E26</f>
        <v>0</v>
      </c>
    </row>
    <row r="20" spans="1:3">
      <c r="A20" s="204"/>
      <c r="B20" s="205"/>
      <c r="C20" s="206"/>
    </row>
    <row r="21" spans="1:3">
      <c r="A21" s="204"/>
      <c r="B21" s="207"/>
      <c r="C21" s="206"/>
    </row>
    <row r="22" spans="1:3">
      <c r="A22" s="204"/>
      <c r="B22" s="207"/>
      <c r="C22" s="206"/>
    </row>
    <row r="23" spans="1:3">
      <c r="A23" s="204"/>
      <c r="B23" s="207"/>
      <c r="C23" s="206"/>
    </row>
    <row r="24" spans="1:3">
      <c r="A24" s="204"/>
      <c r="B24" s="207"/>
      <c r="C24" s="206"/>
    </row>
    <row r="25" spans="1:3" ht="15.6" thickBot="1">
      <c r="A25" s="208"/>
      <c r="B25" s="209"/>
      <c r="C25" s="210"/>
    </row>
    <row r="26" spans="1:3" ht="17.25" customHeight="1" thickBot="1">
      <c r="A26" s="211"/>
      <c r="B26" s="212" t="s">
        <v>8</v>
      </c>
      <c r="C26" s="213">
        <f>SUM(C19:C25)</f>
        <v>0</v>
      </c>
    </row>
    <row r="27" spans="1:3" ht="16.2" thickBot="1">
      <c r="B27" s="214"/>
      <c r="C27" s="215"/>
    </row>
    <row r="28" spans="1:3" ht="15.75" customHeight="1" thickBot="1">
      <c r="A28" s="450" t="s">
        <v>9</v>
      </c>
      <c r="B28" s="451"/>
      <c r="C28" s="216">
        <f>ROUND(C26*21%,2)</f>
        <v>0</v>
      </c>
    </row>
    <row r="31" spans="1:3">
      <c r="B31" s="452"/>
      <c r="C31" s="452"/>
    </row>
    <row r="32" spans="1:3">
      <c r="B32" s="447"/>
      <c r="C32" s="447"/>
    </row>
    <row r="34" spans="1:3">
      <c r="B34" s="217"/>
      <c r="C34" s="217"/>
    </row>
    <row r="35" spans="1:3">
      <c r="A35" s="217"/>
      <c r="B35" s="217"/>
      <c r="C35" s="217"/>
    </row>
  </sheetData>
  <mergeCells count="5">
    <mergeCell ref="B32:C32"/>
    <mergeCell ref="B4:C4"/>
    <mergeCell ref="B8:C8"/>
    <mergeCell ref="A28:B28"/>
    <mergeCell ref="B31:C31"/>
  </mergeCells>
  <conditionalFormatting sqref="C19 C26 C28">
    <cfRule type="cellIs" dxfId="371" priority="12" operator="equal">
      <formula>0</formula>
    </cfRule>
  </conditionalFormatting>
  <conditionalFormatting sqref="B13 B16">
    <cfRule type="cellIs" dxfId="370" priority="11" operator="equal">
      <formula>0</formula>
    </cfRule>
  </conditionalFormatting>
  <conditionalFormatting sqref="B34">
    <cfRule type="cellIs" dxfId="369" priority="8" operator="equal">
      <formula>0</formula>
    </cfRule>
  </conditionalFormatting>
  <conditionalFormatting sqref="B31:C31">
    <cfRule type="cellIs" dxfId="368" priority="6" operator="equal">
      <formula>0</formula>
    </cfRule>
  </conditionalFormatting>
  <conditionalFormatting sqref="A19">
    <cfRule type="cellIs" dxfId="367" priority="5" operator="equal">
      <formula>0</formula>
    </cfRule>
  </conditionalFormatting>
  <conditionalFormatting sqref="A36">
    <cfRule type="containsText" dxfId="366" priority="4" operator="containsText" text="Tāme sastādīta 20__. gada __. _________">
      <formula>NOT(ISERROR(SEARCH("Tāme sastādīta 20__. gada __. _________",A36)))</formula>
    </cfRule>
  </conditionalFormatting>
  <conditionalFormatting sqref="B19">
    <cfRule type="cellIs" dxfId="365" priority="1" operator="equal">
      <formula>0</formula>
    </cfRule>
  </conditionalFormatting>
  <conditionalFormatting sqref="B14">
    <cfRule type="cellIs" dxfId="364" priority="3" operator="equal">
      <formula>0</formula>
    </cfRule>
  </conditionalFormatting>
  <conditionalFormatting sqref="B15">
    <cfRule type="cellIs" dxfId="363" priority="2" operator="equal">
      <formula>0</formula>
    </cfRule>
  </conditionalFormatting>
  <pageMargins left="0.70866141732283472" right="0.70866141732283472" top="0.74803149606299213" bottom="0.74803149606299213" header="0.31496062992125984" footer="0.31496062992125984"/>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50"/>
  <sheetViews>
    <sheetView workbookViewId="0">
      <selection activeCell="D23" sqref="D23:D25"/>
    </sheetView>
  </sheetViews>
  <sheetFormatPr defaultColWidth="3.6640625" defaultRowHeight="13.8"/>
  <cols>
    <col min="1" max="1" width="4" style="170" customWidth="1"/>
    <col min="2" max="2" width="6.44140625" style="170" customWidth="1"/>
    <col min="3" max="3" width="28.44140625" style="170" customWidth="1"/>
    <col min="4" max="4" width="6.88671875" style="170" customWidth="1"/>
    <col min="5" max="5" width="11.88671875" style="170" customWidth="1"/>
    <col min="6" max="6" width="9.88671875" style="170" customWidth="1"/>
    <col min="7" max="7" width="11.5546875" style="170" customWidth="1"/>
    <col min="8" max="8" width="9.88671875" style="170" customWidth="1"/>
    <col min="9" max="12" width="9.109375" style="170" customWidth="1"/>
    <col min="13" max="13" width="11.44140625" style="170" customWidth="1"/>
    <col min="14" max="186" width="9.109375" style="170" customWidth="1"/>
    <col min="187" max="187" width="3.6640625" style="170"/>
    <col min="188" max="188" width="4.5546875" style="170" customWidth="1"/>
    <col min="189" max="189" width="5.88671875" style="170" customWidth="1"/>
    <col min="190" max="190" width="36" style="170" customWidth="1"/>
    <col min="191" max="191" width="9.6640625" style="170" customWidth="1"/>
    <col min="192" max="192" width="11.88671875" style="170" customWidth="1"/>
    <col min="193" max="193" width="9" style="170" customWidth="1"/>
    <col min="194" max="194" width="9.6640625" style="170" customWidth="1"/>
    <col min="195" max="195" width="9.33203125" style="170" customWidth="1"/>
    <col min="196" max="196" width="8.6640625" style="170" customWidth="1"/>
    <col min="197" max="197" width="6.88671875" style="170" customWidth="1"/>
    <col min="198" max="442" width="9.109375" style="170" customWidth="1"/>
    <col min="443" max="443" width="3.6640625" style="170"/>
    <col min="444" max="444" width="4.5546875" style="170" customWidth="1"/>
    <col min="445" max="445" width="5.88671875" style="170" customWidth="1"/>
    <col min="446" max="446" width="36" style="170" customWidth="1"/>
    <col min="447" max="447" width="9.6640625" style="170" customWidth="1"/>
    <col min="448" max="448" width="11.88671875" style="170" customWidth="1"/>
    <col min="449" max="449" width="9" style="170" customWidth="1"/>
    <col min="450" max="450" width="9.6640625" style="170" customWidth="1"/>
    <col min="451" max="451" width="9.33203125" style="170" customWidth="1"/>
    <col min="452" max="452" width="8.6640625" style="170" customWidth="1"/>
    <col min="453" max="453" width="6.88671875" style="170" customWidth="1"/>
    <col min="454" max="698" width="9.109375" style="170" customWidth="1"/>
    <col min="699" max="699" width="3.6640625" style="170"/>
    <col min="700" max="700" width="4.5546875" style="170" customWidth="1"/>
    <col min="701" max="701" width="5.88671875" style="170" customWidth="1"/>
    <col min="702" max="702" width="36" style="170" customWidth="1"/>
    <col min="703" max="703" width="9.6640625" style="170" customWidth="1"/>
    <col min="704" max="704" width="11.88671875" style="170" customWidth="1"/>
    <col min="705" max="705" width="9" style="170" customWidth="1"/>
    <col min="706" max="706" width="9.6640625" style="170" customWidth="1"/>
    <col min="707" max="707" width="9.33203125" style="170" customWidth="1"/>
    <col min="708" max="708" width="8.6640625" style="170" customWidth="1"/>
    <col min="709" max="709" width="6.88671875" style="170" customWidth="1"/>
    <col min="710" max="954" width="9.109375" style="170" customWidth="1"/>
    <col min="955" max="955" width="3.6640625" style="170"/>
    <col min="956" max="956" width="4.5546875" style="170" customWidth="1"/>
    <col min="957" max="957" width="5.88671875" style="170" customWidth="1"/>
    <col min="958" max="958" width="36" style="170" customWidth="1"/>
    <col min="959" max="959" width="9.6640625" style="170" customWidth="1"/>
    <col min="960" max="960" width="11.88671875" style="170" customWidth="1"/>
    <col min="961" max="961" width="9" style="170" customWidth="1"/>
    <col min="962" max="962" width="9.6640625" style="170" customWidth="1"/>
    <col min="963" max="963" width="9.33203125" style="170" customWidth="1"/>
    <col min="964" max="964" width="8.6640625" style="170" customWidth="1"/>
    <col min="965" max="965" width="6.88671875" style="170" customWidth="1"/>
    <col min="966" max="1210" width="9.109375" style="170" customWidth="1"/>
    <col min="1211" max="1211" width="3.6640625" style="170"/>
    <col min="1212" max="1212" width="4.5546875" style="170" customWidth="1"/>
    <col min="1213" max="1213" width="5.88671875" style="170" customWidth="1"/>
    <col min="1214" max="1214" width="36" style="170" customWidth="1"/>
    <col min="1215" max="1215" width="9.6640625" style="170" customWidth="1"/>
    <col min="1216" max="1216" width="11.88671875" style="170" customWidth="1"/>
    <col min="1217" max="1217" width="9" style="170" customWidth="1"/>
    <col min="1218" max="1218" width="9.6640625" style="170" customWidth="1"/>
    <col min="1219" max="1219" width="9.33203125" style="170" customWidth="1"/>
    <col min="1220" max="1220" width="8.6640625" style="170" customWidth="1"/>
    <col min="1221" max="1221" width="6.88671875" style="170" customWidth="1"/>
    <col min="1222" max="1466" width="9.109375" style="170" customWidth="1"/>
    <col min="1467" max="1467" width="3.6640625" style="170"/>
    <col min="1468" max="1468" width="4.5546875" style="170" customWidth="1"/>
    <col min="1469" max="1469" width="5.88671875" style="170" customWidth="1"/>
    <col min="1470" max="1470" width="36" style="170" customWidth="1"/>
    <col min="1471" max="1471" width="9.6640625" style="170" customWidth="1"/>
    <col min="1472" max="1472" width="11.88671875" style="170" customWidth="1"/>
    <col min="1473" max="1473" width="9" style="170" customWidth="1"/>
    <col min="1474" max="1474" width="9.6640625" style="170" customWidth="1"/>
    <col min="1475" max="1475" width="9.33203125" style="170" customWidth="1"/>
    <col min="1476" max="1476" width="8.6640625" style="170" customWidth="1"/>
    <col min="1477" max="1477" width="6.88671875" style="170" customWidth="1"/>
    <col min="1478" max="1722" width="9.109375" style="170" customWidth="1"/>
    <col min="1723" max="1723" width="3.6640625" style="170"/>
    <col min="1724" max="1724" width="4.5546875" style="170" customWidth="1"/>
    <col min="1725" max="1725" width="5.88671875" style="170" customWidth="1"/>
    <col min="1726" max="1726" width="36" style="170" customWidth="1"/>
    <col min="1727" max="1727" width="9.6640625" style="170" customWidth="1"/>
    <col min="1728" max="1728" width="11.88671875" style="170" customWidth="1"/>
    <col min="1729" max="1729" width="9" style="170" customWidth="1"/>
    <col min="1730" max="1730" width="9.6640625" style="170" customWidth="1"/>
    <col min="1731" max="1731" width="9.33203125" style="170" customWidth="1"/>
    <col min="1732" max="1732" width="8.6640625" style="170" customWidth="1"/>
    <col min="1733" max="1733" width="6.88671875" style="170" customWidth="1"/>
    <col min="1734" max="1978" width="9.109375" style="170" customWidth="1"/>
    <col min="1979" max="1979" width="3.6640625" style="170"/>
    <col min="1980" max="1980" width="4.5546875" style="170" customWidth="1"/>
    <col min="1981" max="1981" width="5.88671875" style="170" customWidth="1"/>
    <col min="1982" max="1982" width="36" style="170" customWidth="1"/>
    <col min="1983" max="1983" width="9.6640625" style="170" customWidth="1"/>
    <col min="1984" max="1984" width="11.88671875" style="170" customWidth="1"/>
    <col min="1985" max="1985" width="9" style="170" customWidth="1"/>
    <col min="1986" max="1986" width="9.6640625" style="170" customWidth="1"/>
    <col min="1987" max="1987" width="9.33203125" style="170" customWidth="1"/>
    <col min="1988" max="1988" width="8.6640625" style="170" customWidth="1"/>
    <col min="1989" max="1989" width="6.88671875" style="170" customWidth="1"/>
    <col min="1990" max="2234" width="9.109375" style="170" customWidth="1"/>
    <col min="2235" max="2235" width="3.6640625" style="170"/>
    <col min="2236" max="2236" width="4.5546875" style="170" customWidth="1"/>
    <col min="2237" max="2237" width="5.88671875" style="170" customWidth="1"/>
    <col min="2238" max="2238" width="36" style="170" customWidth="1"/>
    <col min="2239" max="2239" width="9.6640625" style="170" customWidth="1"/>
    <col min="2240" max="2240" width="11.88671875" style="170" customWidth="1"/>
    <col min="2241" max="2241" width="9" style="170" customWidth="1"/>
    <col min="2242" max="2242" width="9.6640625" style="170" customWidth="1"/>
    <col min="2243" max="2243" width="9.33203125" style="170" customWidth="1"/>
    <col min="2244" max="2244" width="8.6640625" style="170" customWidth="1"/>
    <col min="2245" max="2245" width="6.88671875" style="170" customWidth="1"/>
    <col min="2246" max="2490" width="9.109375" style="170" customWidth="1"/>
    <col min="2491" max="2491" width="3.6640625" style="170"/>
    <col min="2492" max="2492" width="4.5546875" style="170" customWidth="1"/>
    <col min="2493" max="2493" width="5.88671875" style="170" customWidth="1"/>
    <col min="2494" max="2494" width="36" style="170" customWidth="1"/>
    <col min="2495" max="2495" width="9.6640625" style="170" customWidth="1"/>
    <col min="2496" max="2496" width="11.88671875" style="170" customWidth="1"/>
    <col min="2497" max="2497" width="9" style="170" customWidth="1"/>
    <col min="2498" max="2498" width="9.6640625" style="170" customWidth="1"/>
    <col min="2499" max="2499" width="9.33203125" style="170" customWidth="1"/>
    <col min="2500" max="2500" width="8.6640625" style="170" customWidth="1"/>
    <col min="2501" max="2501" width="6.88671875" style="170" customWidth="1"/>
    <col min="2502" max="2746" width="9.109375" style="170" customWidth="1"/>
    <col min="2747" max="2747" width="3.6640625" style="170"/>
    <col min="2748" max="2748" width="4.5546875" style="170" customWidth="1"/>
    <col min="2749" max="2749" width="5.88671875" style="170" customWidth="1"/>
    <col min="2750" max="2750" width="36" style="170" customWidth="1"/>
    <col min="2751" max="2751" width="9.6640625" style="170" customWidth="1"/>
    <col min="2752" max="2752" width="11.88671875" style="170" customWidth="1"/>
    <col min="2753" max="2753" width="9" style="170" customWidth="1"/>
    <col min="2754" max="2754" width="9.6640625" style="170" customWidth="1"/>
    <col min="2755" max="2755" width="9.33203125" style="170" customWidth="1"/>
    <col min="2756" max="2756" width="8.6640625" style="170" customWidth="1"/>
    <col min="2757" max="2757" width="6.88671875" style="170" customWidth="1"/>
    <col min="2758" max="3002" width="9.109375" style="170" customWidth="1"/>
    <col min="3003" max="3003" width="3.6640625" style="170"/>
    <col min="3004" max="3004" width="4.5546875" style="170" customWidth="1"/>
    <col min="3005" max="3005" width="5.88671875" style="170" customWidth="1"/>
    <col min="3006" max="3006" width="36" style="170" customWidth="1"/>
    <col min="3007" max="3007" width="9.6640625" style="170" customWidth="1"/>
    <col min="3008" max="3008" width="11.88671875" style="170" customWidth="1"/>
    <col min="3009" max="3009" width="9" style="170" customWidth="1"/>
    <col min="3010" max="3010" width="9.6640625" style="170" customWidth="1"/>
    <col min="3011" max="3011" width="9.33203125" style="170" customWidth="1"/>
    <col min="3012" max="3012" width="8.6640625" style="170" customWidth="1"/>
    <col min="3013" max="3013" width="6.88671875" style="170" customWidth="1"/>
    <col min="3014" max="3258" width="9.109375" style="170" customWidth="1"/>
    <col min="3259" max="3259" width="3.6640625" style="170"/>
    <col min="3260" max="3260" width="4.5546875" style="170" customWidth="1"/>
    <col min="3261" max="3261" width="5.88671875" style="170" customWidth="1"/>
    <col min="3262" max="3262" width="36" style="170" customWidth="1"/>
    <col min="3263" max="3263" width="9.6640625" style="170" customWidth="1"/>
    <col min="3264" max="3264" width="11.88671875" style="170" customWidth="1"/>
    <col min="3265" max="3265" width="9" style="170" customWidth="1"/>
    <col min="3266" max="3266" width="9.6640625" style="170" customWidth="1"/>
    <col min="3267" max="3267" width="9.33203125" style="170" customWidth="1"/>
    <col min="3268" max="3268" width="8.6640625" style="170" customWidth="1"/>
    <col min="3269" max="3269" width="6.88671875" style="170" customWidth="1"/>
    <col min="3270" max="3514" width="9.109375" style="170" customWidth="1"/>
    <col min="3515" max="3515" width="3.6640625" style="170"/>
    <col min="3516" max="3516" width="4.5546875" style="170" customWidth="1"/>
    <col min="3517" max="3517" width="5.88671875" style="170" customWidth="1"/>
    <col min="3518" max="3518" width="36" style="170" customWidth="1"/>
    <col min="3519" max="3519" width="9.6640625" style="170" customWidth="1"/>
    <col min="3520" max="3520" width="11.88671875" style="170" customWidth="1"/>
    <col min="3521" max="3521" width="9" style="170" customWidth="1"/>
    <col min="3522" max="3522" width="9.6640625" style="170" customWidth="1"/>
    <col min="3523" max="3523" width="9.33203125" style="170" customWidth="1"/>
    <col min="3524" max="3524" width="8.6640625" style="170" customWidth="1"/>
    <col min="3525" max="3525" width="6.88671875" style="170" customWidth="1"/>
    <col min="3526" max="3770" width="9.109375" style="170" customWidth="1"/>
    <col min="3771" max="3771" width="3.6640625" style="170"/>
    <col min="3772" max="3772" width="4.5546875" style="170" customWidth="1"/>
    <col min="3773" max="3773" width="5.88671875" style="170" customWidth="1"/>
    <col min="3774" max="3774" width="36" style="170" customWidth="1"/>
    <col min="3775" max="3775" width="9.6640625" style="170" customWidth="1"/>
    <col min="3776" max="3776" width="11.88671875" style="170" customWidth="1"/>
    <col min="3777" max="3777" width="9" style="170" customWidth="1"/>
    <col min="3778" max="3778" width="9.6640625" style="170" customWidth="1"/>
    <col min="3779" max="3779" width="9.33203125" style="170" customWidth="1"/>
    <col min="3780" max="3780" width="8.6640625" style="170" customWidth="1"/>
    <col min="3781" max="3781" width="6.88671875" style="170" customWidth="1"/>
    <col min="3782" max="4026" width="9.109375" style="170" customWidth="1"/>
    <col min="4027" max="4027" width="3.6640625" style="170"/>
    <col min="4028" max="4028" width="4.5546875" style="170" customWidth="1"/>
    <col min="4029" max="4029" width="5.88671875" style="170" customWidth="1"/>
    <col min="4030" max="4030" width="36" style="170" customWidth="1"/>
    <col min="4031" max="4031" width="9.6640625" style="170" customWidth="1"/>
    <col min="4032" max="4032" width="11.88671875" style="170" customWidth="1"/>
    <col min="4033" max="4033" width="9" style="170" customWidth="1"/>
    <col min="4034" max="4034" width="9.6640625" style="170" customWidth="1"/>
    <col min="4035" max="4035" width="9.33203125" style="170" customWidth="1"/>
    <col min="4036" max="4036" width="8.6640625" style="170" customWidth="1"/>
    <col min="4037" max="4037" width="6.88671875" style="170" customWidth="1"/>
    <col min="4038" max="4282" width="9.109375" style="170" customWidth="1"/>
    <col min="4283" max="4283" width="3.6640625" style="170"/>
    <col min="4284" max="4284" width="4.5546875" style="170" customWidth="1"/>
    <col min="4285" max="4285" width="5.88671875" style="170" customWidth="1"/>
    <col min="4286" max="4286" width="36" style="170" customWidth="1"/>
    <col min="4287" max="4287" width="9.6640625" style="170" customWidth="1"/>
    <col min="4288" max="4288" width="11.88671875" style="170" customWidth="1"/>
    <col min="4289" max="4289" width="9" style="170" customWidth="1"/>
    <col min="4290" max="4290" width="9.6640625" style="170" customWidth="1"/>
    <col min="4291" max="4291" width="9.33203125" style="170" customWidth="1"/>
    <col min="4292" max="4292" width="8.6640625" style="170" customWidth="1"/>
    <col min="4293" max="4293" width="6.88671875" style="170" customWidth="1"/>
    <col min="4294" max="4538" width="9.109375" style="170" customWidth="1"/>
    <col min="4539" max="4539" width="3.6640625" style="170"/>
    <col min="4540" max="4540" width="4.5546875" style="170" customWidth="1"/>
    <col min="4541" max="4541" width="5.88671875" style="170" customWidth="1"/>
    <col min="4542" max="4542" width="36" style="170" customWidth="1"/>
    <col min="4543" max="4543" width="9.6640625" style="170" customWidth="1"/>
    <col min="4544" max="4544" width="11.88671875" style="170" customWidth="1"/>
    <col min="4545" max="4545" width="9" style="170" customWidth="1"/>
    <col min="4546" max="4546" width="9.6640625" style="170" customWidth="1"/>
    <col min="4547" max="4547" width="9.33203125" style="170" customWidth="1"/>
    <col min="4548" max="4548" width="8.6640625" style="170" customWidth="1"/>
    <col min="4549" max="4549" width="6.88671875" style="170" customWidth="1"/>
    <col min="4550" max="4794" width="9.109375" style="170" customWidth="1"/>
    <col min="4795" max="4795" width="3.6640625" style="170"/>
    <col min="4796" max="4796" width="4.5546875" style="170" customWidth="1"/>
    <col min="4797" max="4797" width="5.88671875" style="170" customWidth="1"/>
    <col min="4798" max="4798" width="36" style="170" customWidth="1"/>
    <col min="4799" max="4799" width="9.6640625" style="170" customWidth="1"/>
    <col min="4800" max="4800" width="11.88671875" style="170" customWidth="1"/>
    <col min="4801" max="4801" width="9" style="170" customWidth="1"/>
    <col min="4802" max="4802" width="9.6640625" style="170" customWidth="1"/>
    <col min="4803" max="4803" width="9.33203125" style="170" customWidth="1"/>
    <col min="4804" max="4804" width="8.6640625" style="170" customWidth="1"/>
    <col min="4805" max="4805" width="6.88671875" style="170" customWidth="1"/>
    <col min="4806" max="5050" width="9.109375" style="170" customWidth="1"/>
    <col min="5051" max="5051" width="3.6640625" style="170"/>
    <col min="5052" max="5052" width="4.5546875" style="170" customWidth="1"/>
    <col min="5053" max="5053" width="5.88671875" style="170" customWidth="1"/>
    <col min="5054" max="5054" width="36" style="170" customWidth="1"/>
    <col min="5055" max="5055" width="9.6640625" style="170" customWidth="1"/>
    <col min="5056" max="5056" width="11.88671875" style="170" customWidth="1"/>
    <col min="5057" max="5057" width="9" style="170" customWidth="1"/>
    <col min="5058" max="5058" width="9.6640625" style="170" customWidth="1"/>
    <col min="5059" max="5059" width="9.33203125" style="170" customWidth="1"/>
    <col min="5060" max="5060" width="8.6640625" style="170" customWidth="1"/>
    <col min="5061" max="5061" width="6.88671875" style="170" customWidth="1"/>
    <col min="5062" max="5306" width="9.109375" style="170" customWidth="1"/>
    <col min="5307" max="5307" width="3.6640625" style="170"/>
    <col min="5308" max="5308" width="4.5546875" style="170" customWidth="1"/>
    <col min="5309" max="5309" width="5.88671875" style="170" customWidth="1"/>
    <col min="5310" max="5310" width="36" style="170" customWidth="1"/>
    <col min="5311" max="5311" width="9.6640625" style="170" customWidth="1"/>
    <col min="5312" max="5312" width="11.88671875" style="170" customWidth="1"/>
    <col min="5313" max="5313" width="9" style="170" customWidth="1"/>
    <col min="5314" max="5314" width="9.6640625" style="170" customWidth="1"/>
    <col min="5315" max="5315" width="9.33203125" style="170" customWidth="1"/>
    <col min="5316" max="5316" width="8.6640625" style="170" customWidth="1"/>
    <col min="5317" max="5317" width="6.88671875" style="170" customWidth="1"/>
    <col min="5318" max="5562" width="9.109375" style="170" customWidth="1"/>
    <col min="5563" max="5563" width="3.6640625" style="170"/>
    <col min="5564" max="5564" width="4.5546875" style="170" customWidth="1"/>
    <col min="5565" max="5565" width="5.88671875" style="170" customWidth="1"/>
    <col min="5566" max="5566" width="36" style="170" customWidth="1"/>
    <col min="5567" max="5567" width="9.6640625" style="170" customWidth="1"/>
    <col min="5568" max="5568" width="11.88671875" style="170" customWidth="1"/>
    <col min="5569" max="5569" width="9" style="170" customWidth="1"/>
    <col min="5570" max="5570" width="9.6640625" style="170" customWidth="1"/>
    <col min="5571" max="5571" width="9.33203125" style="170" customWidth="1"/>
    <col min="5572" max="5572" width="8.6640625" style="170" customWidth="1"/>
    <col min="5573" max="5573" width="6.88671875" style="170" customWidth="1"/>
    <col min="5574" max="5818" width="9.109375" style="170" customWidth="1"/>
    <col min="5819" max="5819" width="3.6640625" style="170"/>
    <col min="5820" max="5820" width="4.5546875" style="170" customWidth="1"/>
    <col min="5821" max="5821" width="5.88671875" style="170" customWidth="1"/>
    <col min="5822" max="5822" width="36" style="170" customWidth="1"/>
    <col min="5823" max="5823" width="9.6640625" style="170" customWidth="1"/>
    <col min="5824" max="5824" width="11.88671875" style="170" customWidth="1"/>
    <col min="5825" max="5825" width="9" style="170" customWidth="1"/>
    <col min="5826" max="5826" width="9.6640625" style="170" customWidth="1"/>
    <col min="5827" max="5827" width="9.33203125" style="170" customWidth="1"/>
    <col min="5828" max="5828" width="8.6640625" style="170" customWidth="1"/>
    <col min="5829" max="5829" width="6.88671875" style="170" customWidth="1"/>
    <col min="5830" max="6074" width="9.109375" style="170" customWidth="1"/>
    <col min="6075" max="6075" width="3.6640625" style="170"/>
    <col min="6076" max="6076" width="4.5546875" style="170" customWidth="1"/>
    <col min="6077" max="6077" width="5.88671875" style="170" customWidth="1"/>
    <col min="6078" max="6078" width="36" style="170" customWidth="1"/>
    <col min="6079" max="6079" width="9.6640625" style="170" customWidth="1"/>
    <col min="6080" max="6080" width="11.88671875" style="170" customWidth="1"/>
    <col min="6081" max="6081" width="9" style="170" customWidth="1"/>
    <col min="6082" max="6082" width="9.6640625" style="170" customWidth="1"/>
    <col min="6083" max="6083" width="9.33203125" style="170" customWidth="1"/>
    <col min="6084" max="6084" width="8.6640625" style="170" customWidth="1"/>
    <col min="6085" max="6085" width="6.88671875" style="170" customWidth="1"/>
    <col min="6086" max="6330" width="9.109375" style="170" customWidth="1"/>
    <col min="6331" max="6331" width="3.6640625" style="170"/>
    <col min="6332" max="6332" width="4.5546875" style="170" customWidth="1"/>
    <col min="6333" max="6333" width="5.88671875" style="170" customWidth="1"/>
    <col min="6334" max="6334" width="36" style="170" customWidth="1"/>
    <col min="6335" max="6335" width="9.6640625" style="170" customWidth="1"/>
    <col min="6336" max="6336" width="11.88671875" style="170" customWidth="1"/>
    <col min="6337" max="6337" width="9" style="170" customWidth="1"/>
    <col min="6338" max="6338" width="9.6640625" style="170" customWidth="1"/>
    <col min="6339" max="6339" width="9.33203125" style="170" customWidth="1"/>
    <col min="6340" max="6340" width="8.6640625" style="170" customWidth="1"/>
    <col min="6341" max="6341" width="6.88671875" style="170" customWidth="1"/>
    <col min="6342" max="6586" width="9.109375" style="170" customWidth="1"/>
    <col min="6587" max="6587" width="3.6640625" style="170"/>
    <col min="6588" max="6588" width="4.5546875" style="170" customWidth="1"/>
    <col min="6589" max="6589" width="5.88671875" style="170" customWidth="1"/>
    <col min="6590" max="6590" width="36" style="170" customWidth="1"/>
    <col min="6591" max="6591" width="9.6640625" style="170" customWidth="1"/>
    <col min="6592" max="6592" width="11.88671875" style="170" customWidth="1"/>
    <col min="6593" max="6593" width="9" style="170" customWidth="1"/>
    <col min="6594" max="6594" width="9.6640625" style="170" customWidth="1"/>
    <col min="6595" max="6595" width="9.33203125" style="170" customWidth="1"/>
    <col min="6596" max="6596" width="8.6640625" style="170" customWidth="1"/>
    <col min="6597" max="6597" width="6.88671875" style="170" customWidth="1"/>
    <col min="6598" max="6842" width="9.109375" style="170" customWidth="1"/>
    <col min="6843" max="6843" width="3.6640625" style="170"/>
    <col min="6844" max="6844" width="4.5546875" style="170" customWidth="1"/>
    <col min="6845" max="6845" width="5.88671875" style="170" customWidth="1"/>
    <col min="6846" max="6846" width="36" style="170" customWidth="1"/>
    <col min="6847" max="6847" width="9.6640625" style="170" customWidth="1"/>
    <col min="6848" max="6848" width="11.88671875" style="170" customWidth="1"/>
    <col min="6849" max="6849" width="9" style="170" customWidth="1"/>
    <col min="6850" max="6850" width="9.6640625" style="170" customWidth="1"/>
    <col min="6851" max="6851" width="9.33203125" style="170" customWidth="1"/>
    <col min="6852" max="6852" width="8.6640625" style="170" customWidth="1"/>
    <col min="6853" max="6853" width="6.88671875" style="170" customWidth="1"/>
    <col min="6854" max="7098" width="9.109375" style="170" customWidth="1"/>
    <col min="7099" max="7099" width="3.6640625" style="170"/>
    <col min="7100" max="7100" width="4.5546875" style="170" customWidth="1"/>
    <col min="7101" max="7101" width="5.88671875" style="170" customWidth="1"/>
    <col min="7102" max="7102" width="36" style="170" customWidth="1"/>
    <col min="7103" max="7103" width="9.6640625" style="170" customWidth="1"/>
    <col min="7104" max="7104" width="11.88671875" style="170" customWidth="1"/>
    <col min="7105" max="7105" width="9" style="170" customWidth="1"/>
    <col min="7106" max="7106" width="9.6640625" style="170" customWidth="1"/>
    <col min="7107" max="7107" width="9.33203125" style="170" customWidth="1"/>
    <col min="7108" max="7108" width="8.6640625" style="170" customWidth="1"/>
    <col min="7109" max="7109" width="6.88671875" style="170" customWidth="1"/>
    <col min="7110" max="7354" width="9.109375" style="170" customWidth="1"/>
    <col min="7355" max="7355" width="3.6640625" style="170"/>
    <col min="7356" max="7356" width="4.5546875" style="170" customWidth="1"/>
    <col min="7357" max="7357" width="5.88671875" style="170" customWidth="1"/>
    <col min="7358" max="7358" width="36" style="170" customWidth="1"/>
    <col min="7359" max="7359" width="9.6640625" style="170" customWidth="1"/>
    <col min="7360" max="7360" width="11.88671875" style="170" customWidth="1"/>
    <col min="7361" max="7361" width="9" style="170" customWidth="1"/>
    <col min="7362" max="7362" width="9.6640625" style="170" customWidth="1"/>
    <col min="7363" max="7363" width="9.33203125" style="170" customWidth="1"/>
    <col min="7364" max="7364" width="8.6640625" style="170" customWidth="1"/>
    <col min="7365" max="7365" width="6.88671875" style="170" customWidth="1"/>
    <col min="7366" max="7610" width="9.109375" style="170" customWidth="1"/>
    <col min="7611" max="7611" width="3.6640625" style="170"/>
    <col min="7612" max="7612" width="4.5546875" style="170" customWidth="1"/>
    <col min="7613" max="7613" width="5.88671875" style="170" customWidth="1"/>
    <col min="7614" max="7614" width="36" style="170" customWidth="1"/>
    <col min="7615" max="7615" width="9.6640625" style="170" customWidth="1"/>
    <col min="7616" max="7616" width="11.88671875" style="170" customWidth="1"/>
    <col min="7617" max="7617" width="9" style="170" customWidth="1"/>
    <col min="7618" max="7618" width="9.6640625" style="170" customWidth="1"/>
    <col min="7619" max="7619" width="9.33203125" style="170" customWidth="1"/>
    <col min="7620" max="7620" width="8.6640625" style="170" customWidth="1"/>
    <col min="7621" max="7621" width="6.88671875" style="170" customWidth="1"/>
    <col min="7622" max="7866" width="9.109375" style="170" customWidth="1"/>
    <col min="7867" max="7867" width="3.6640625" style="170"/>
    <col min="7868" max="7868" width="4.5546875" style="170" customWidth="1"/>
    <col min="7869" max="7869" width="5.88671875" style="170" customWidth="1"/>
    <col min="7870" max="7870" width="36" style="170" customWidth="1"/>
    <col min="7871" max="7871" width="9.6640625" style="170" customWidth="1"/>
    <col min="7872" max="7872" width="11.88671875" style="170" customWidth="1"/>
    <col min="7873" max="7873" width="9" style="170" customWidth="1"/>
    <col min="7874" max="7874" width="9.6640625" style="170" customWidth="1"/>
    <col min="7875" max="7875" width="9.33203125" style="170" customWidth="1"/>
    <col min="7876" max="7876" width="8.6640625" style="170" customWidth="1"/>
    <col min="7877" max="7877" width="6.88671875" style="170" customWidth="1"/>
    <col min="7878" max="8122" width="9.109375" style="170" customWidth="1"/>
    <col min="8123" max="8123" width="3.6640625" style="170"/>
    <col min="8124" max="8124" width="4.5546875" style="170" customWidth="1"/>
    <col min="8125" max="8125" width="5.88671875" style="170" customWidth="1"/>
    <col min="8126" max="8126" width="36" style="170" customWidth="1"/>
    <col min="8127" max="8127" width="9.6640625" style="170" customWidth="1"/>
    <col min="8128" max="8128" width="11.88671875" style="170" customWidth="1"/>
    <col min="8129" max="8129" width="9" style="170" customWidth="1"/>
    <col min="8130" max="8130" width="9.6640625" style="170" customWidth="1"/>
    <col min="8131" max="8131" width="9.33203125" style="170" customWidth="1"/>
    <col min="8132" max="8132" width="8.6640625" style="170" customWidth="1"/>
    <col min="8133" max="8133" width="6.88671875" style="170" customWidth="1"/>
    <col min="8134" max="8378" width="9.109375" style="170" customWidth="1"/>
    <col min="8379" max="8379" width="3.6640625" style="170"/>
    <col min="8380" max="8380" width="4.5546875" style="170" customWidth="1"/>
    <col min="8381" max="8381" width="5.88671875" style="170" customWidth="1"/>
    <col min="8382" max="8382" width="36" style="170" customWidth="1"/>
    <col min="8383" max="8383" width="9.6640625" style="170" customWidth="1"/>
    <col min="8384" max="8384" width="11.88671875" style="170" customWidth="1"/>
    <col min="8385" max="8385" width="9" style="170" customWidth="1"/>
    <col min="8386" max="8386" width="9.6640625" style="170" customWidth="1"/>
    <col min="8387" max="8387" width="9.33203125" style="170" customWidth="1"/>
    <col min="8388" max="8388" width="8.6640625" style="170" customWidth="1"/>
    <col min="8389" max="8389" width="6.88671875" style="170" customWidth="1"/>
    <col min="8390" max="8634" width="9.109375" style="170" customWidth="1"/>
    <col min="8635" max="8635" width="3.6640625" style="170"/>
    <col min="8636" max="8636" width="4.5546875" style="170" customWidth="1"/>
    <col min="8637" max="8637" width="5.88671875" style="170" customWidth="1"/>
    <col min="8638" max="8638" width="36" style="170" customWidth="1"/>
    <col min="8639" max="8639" width="9.6640625" style="170" customWidth="1"/>
    <col min="8640" max="8640" width="11.88671875" style="170" customWidth="1"/>
    <col min="8641" max="8641" width="9" style="170" customWidth="1"/>
    <col min="8642" max="8642" width="9.6640625" style="170" customWidth="1"/>
    <col min="8643" max="8643" width="9.33203125" style="170" customWidth="1"/>
    <col min="8644" max="8644" width="8.6640625" style="170" customWidth="1"/>
    <col min="8645" max="8645" width="6.88671875" style="170" customWidth="1"/>
    <col min="8646" max="8890" width="9.109375" style="170" customWidth="1"/>
    <col min="8891" max="8891" width="3.6640625" style="170"/>
    <col min="8892" max="8892" width="4.5546875" style="170" customWidth="1"/>
    <col min="8893" max="8893" width="5.88671875" style="170" customWidth="1"/>
    <col min="8894" max="8894" width="36" style="170" customWidth="1"/>
    <col min="8895" max="8895" width="9.6640625" style="170" customWidth="1"/>
    <col min="8896" max="8896" width="11.88671875" style="170" customWidth="1"/>
    <col min="8897" max="8897" width="9" style="170" customWidth="1"/>
    <col min="8898" max="8898" width="9.6640625" style="170" customWidth="1"/>
    <col min="8899" max="8899" width="9.33203125" style="170" customWidth="1"/>
    <col min="8900" max="8900" width="8.6640625" style="170" customWidth="1"/>
    <col min="8901" max="8901" width="6.88671875" style="170" customWidth="1"/>
    <col min="8902" max="9146" width="9.109375" style="170" customWidth="1"/>
    <col min="9147" max="9147" width="3.6640625" style="170"/>
    <col min="9148" max="9148" width="4.5546875" style="170" customWidth="1"/>
    <col min="9149" max="9149" width="5.88671875" style="170" customWidth="1"/>
    <col min="9150" max="9150" width="36" style="170" customWidth="1"/>
    <col min="9151" max="9151" width="9.6640625" style="170" customWidth="1"/>
    <col min="9152" max="9152" width="11.88671875" style="170" customWidth="1"/>
    <col min="9153" max="9153" width="9" style="170" customWidth="1"/>
    <col min="9154" max="9154" width="9.6640625" style="170" customWidth="1"/>
    <col min="9155" max="9155" width="9.33203125" style="170" customWidth="1"/>
    <col min="9156" max="9156" width="8.6640625" style="170" customWidth="1"/>
    <col min="9157" max="9157" width="6.88671875" style="170" customWidth="1"/>
    <col min="9158" max="9402" width="9.109375" style="170" customWidth="1"/>
    <col min="9403" max="9403" width="3.6640625" style="170"/>
    <col min="9404" max="9404" width="4.5546875" style="170" customWidth="1"/>
    <col min="9405" max="9405" width="5.88671875" style="170" customWidth="1"/>
    <col min="9406" max="9406" width="36" style="170" customWidth="1"/>
    <col min="9407" max="9407" width="9.6640625" style="170" customWidth="1"/>
    <col min="9408" max="9408" width="11.88671875" style="170" customWidth="1"/>
    <col min="9409" max="9409" width="9" style="170" customWidth="1"/>
    <col min="9410" max="9410" width="9.6640625" style="170" customWidth="1"/>
    <col min="9411" max="9411" width="9.33203125" style="170" customWidth="1"/>
    <col min="9412" max="9412" width="8.6640625" style="170" customWidth="1"/>
    <col min="9413" max="9413" width="6.88671875" style="170" customWidth="1"/>
    <col min="9414" max="9658" width="9.109375" style="170" customWidth="1"/>
    <col min="9659" max="9659" width="3.6640625" style="170"/>
    <col min="9660" max="9660" width="4.5546875" style="170" customWidth="1"/>
    <col min="9661" max="9661" width="5.88671875" style="170" customWidth="1"/>
    <col min="9662" max="9662" width="36" style="170" customWidth="1"/>
    <col min="9663" max="9663" width="9.6640625" style="170" customWidth="1"/>
    <col min="9664" max="9664" width="11.88671875" style="170" customWidth="1"/>
    <col min="9665" max="9665" width="9" style="170" customWidth="1"/>
    <col min="9666" max="9666" width="9.6640625" style="170" customWidth="1"/>
    <col min="9667" max="9667" width="9.33203125" style="170" customWidth="1"/>
    <col min="9668" max="9668" width="8.6640625" style="170" customWidth="1"/>
    <col min="9669" max="9669" width="6.88671875" style="170" customWidth="1"/>
    <col min="9670" max="9914" width="9.109375" style="170" customWidth="1"/>
    <col min="9915" max="9915" width="3.6640625" style="170"/>
    <col min="9916" max="9916" width="4.5546875" style="170" customWidth="1"/>
    <col min="9917" max="9917" width="5.88671875" style="170" customWidth="1"/>
    <col min="9918" max="9918" width="36" style="170" customWidth="1"/>
    <col min="9919" max="9919" width="9.6640625" style="170" customWidth="1"/>
    <col min="9920" max="9920" width="11.88671875" style="170" customWidth="1"/>
    <col min="9921" max="9921" width="9" style="170" customWidth="1"/>
    <col min="9922" max="9922" width="9.6640625" style="170" customWidth="1"/>
    <col min="9923" max="9923" width="9.33203125" style="170" customWidth="1"/>
    <col min="9924" max="9924" width="8.6640625" style="170" customWidth="1"/>
    <col min="9925" max="9925" width="6.88671875" style="170" customWidth="1"/>
    <col min="9926" max="10170" width="9.109375" style="170" customWidth="1"/>
    <col min="10171" max="10171" width="3.6640625" style="170"/>
    <col min="10172" max="10172" width="4.5546875" style="170" customWidth="1"/>
    <col min="10173" max="10173" width="5.88671875" style="170" customWidth="1"/>
    <col min="10174" max="10174" width="36" style="170" customWidth="1"/>
    <col min="10175" max="10175" width="9.6640625" style="170" customWidth="1"/>
    <col min="10176" max="10176" width="11.88671875" style="170" customWidth="1"/>
    <col min="10177" max="10177" width="9" style="170" customWidth="1"/>
    <col min="10178" max="10178" width="9.6640625" style="170" customWidth="1"/>
    <col min="10179" max="10179" width="9.33203125" style="170" customWidth="1"/>
    <col min="10180" max="10180" width="8.6640625" style="170" customWidth="1"/>
    <col min="10181" max="10181" width="6.88671875" style="170" customWidth="1"/>
    <col min="10182" max="10426" width="9.109375" style="170" customWidth="1"/>
    <col min="10427" max="10427" width="3.6640625" style="170"/>
    <col min="10428" max="10428" width="4.5546875" style="170" customWidth="1"/>
    <col min="10429" max="10429" width="5.88671875" style="170" customWidth="1"/>
    <col min="10430" max="10430" width="36" style="170" customWidth="1"/>
    <col min="10431" max="10431" width="9.6640625" style="170" customWidth="1"/>
    <col min="10432" max="10432" width="11.88671875" style="170" customWidth="1"/>
    <col min="10433" max="10433" width="9" style="170" customWidth="1"/>
    <col min="10434" max="10434" width="9.6640625" style="170" customWidth="1"/>
    <col min="10435" max="10435" width="9.33203125" style="170" customWidth="1"/>
    <col min="10436" max="10436" width="8.6640625" style="170" customWidth="1"/>
    <col min="10437" max="10437" width="6.88671875" style="170" customWidth="1"/>
    <col min="10438" max="10682" width="9.109375" style="170" customWidth="1"/>
    <col min="10683" max="10683" width="3.6640625" style="170"/>
    <col min="10684" max="10684" width="4.5546875" style="170" customWidth="1"/>
    <col min="10685" max="10685" width="5.88671875" style="170" customWidth="1"/>
    <col min="10686" max="10686" width="36" style="170" customWidth="1"/>
    <col min="10687" max="10687" width="9.6640625" style="170" customWidth="1"/>
    <col min="10688" max="10688" width="11.88671875" style="170" customWidth="1"/>
    <col min="10689" max="10689" width="9" style="170" customWidth="1"/>
    <col min="10690" max="10690" width="9.6640625" style="170" customWidth="1"/>
    <col min="10691" max="10691" width="9.33203125" style="170" customWidth="1"/>
    <col min="10692" max="10692" width="8.6640625" style="170" customWidth="1"/>
    <col min="10693" max="10693" width="6.88671875" style="170" customWidth="1"/>
    <col min="10694" max="10938" width="9.109375" style="170" customWidth="1"/>
    <col min="10939" max="10939" width="3.6640625" style="170"/>
    <col min="10940" max="10940" width="4.5546875" style="170" customWidth="1"/>
    <col min="10941" max="10941" width="5.88671875" style="170" customWidth="1"/>
    <col min="10942" max="10942" width="36" style="170" customWidth="1"/>
    <col min="10943" max="10943" width="9.6640625" style="170" customWidth="1"/>
    <col min="10944" max="10944" width="11.88671875" style="170" customWidth="1"/>
    <col min="10945" max="10945" width="9" style="170" customWidth="1"/>
    <col min="10946" max="10946" width="9.6640625" style="170" customWidth="1"/>
    <col min="10947" max="10947" width="9.33203125" style="170" customWidth="1"/>
    <col min="10948" max="10948" width="8.6640625" style="170" customWidth="1"/>
    <col min="10949" max="10949" width="6.88671875" style="170" customWidth="1"/>
    <col min="10950" max="11194" width="9.109375" style="170" customWidth="1"/>
    <col min="11195" max="11195" width="3.6640625" style="170"/>
    <col min="11196" max="11196" width="4.5546875" style="170" customWidth="1"/>
    <col min="11197" max="11197" width="5.88671875" style="170" customWidth="1"/>
    <col min="11198" max="11198" width="36" style="170" customWidth="1"/>
    <col min="11199" max="11199" width="9.6640625" style="170" customWidth="1"/>
    <col min="11200" max="11200" width="11.88671875" style="170" customWidth="1"/>
    <col min="11201" max="11201" width="9" style="170" customWidth="1"/>
    <col min="11202" max="11202" width="9.6640625" style="170" customWidth="1"/>
    <col min="11203" max="11203" width="9.33203125" style="170" customWidth="1"/>
    <col min="11204" max="11204" width="8.6640625" style="170" customWidth="1"/>
    <col min="11205" max="11205" width="6.88671875" style="170" customWidth="1"/>
    <col min="11206" max="11450" width="9.109375" style="170" customWidth="1"/>
    <col min="11451" max="11451" width="3.6640625" style="170"/>
    <col min="11452" max="11452" width="4.5546875" style="170" customWidth="1"/>
    <col min="11453" max="11453" width="5.88671875" style="170" customWidth="1"/>
    <col min="11454" max="11454" width="36" style="170" customWidth="1"/>
    <col min="11455" max="11455" width="9.6640625" style="170" customWidth="1"/>
    <col min="11456" max="11456" width="11.88671875" style="170" customWidth="1"/>
    <col min="11457" max="11457" width="9" style="170" customWidth="1"/>
    <col min="11458" max="11458" width="9.6640625" style="170" customWidth="1"/>
    <col min="11459" max="11459" width="9.33203125" style="170" customWidth="1"/>
    <col min="11460" max="11460" width="8.6640625" style="170" customWidth="1"/>
    <col min="11461" max="11461" width="6.88671875" style="170" customWidth="1"/>
    <col min="11462" max="11706" width="9.109375" style="170" customWidth="1"/>
    <col min="11707" max="11707" width="3.6640625" style="170"/>
    <col min="11708" max="11708" width="4.5546875" style="170" customWidth="1"/>
    <col min="11709" max="11709" width="5.88671875" style="170" customWidth="1"/>
    <col min="11710" max="11710" width="36" style="170" customWidth="1"/>
    <col min="11711" max="11711" width="9.6640625" style="170" customWidth="1"/>
    <col min="11712" max="11712" width="11.88671875" style="170" customWidth="1"/>
    <col min="11713" max="11713" width="9" style="170" customWidth="1"/>
    <col min="11714" max="11714" width="9.6640625" style="170" customWidth="1"/>
    <col min="11715" max="11715" width="9.33203125" style="170" customWidth="1"/>
    <col min="11716" max="11716" width="8.6640625" style="170" customWidth="1"/>
    <col min="11717" max="11717" width="6.88671875" style="170" customWidth="1"/>
    <col min="11718" max="11962" width="9.109375" style="170" customWidth="1"/>
    <col min="11963" max="11963" width="3.6640625" style="170"/>
    <col min="11964" max="11964" width="4.5546875" style="170" customWidth="1"/>
    <col min="11965" max="11965" width="5.88671875" style="170" customWidth="1"/>
    <col min="11966" max="11966" width="36" style="170" customWidth="1"/>
    <col min="11967" max="11967" width="9.6640625" style="170" customWidth="1"/>
    <col min="11968" max="11968" width="11.88671875" style="170" customWidth="1"/>
    <col min="11969" max="11969" width="9" style="170" customWidth="1"/>
    <col min="11970" max="11970" width="9.6640625" style="170" customWidth="1"/>
    <col min="11971" max="11971" width="9.33203125" style="170" customWidth="1"/>
    <col min="11972" max="11972" width="8.6640625" style="170" customWidth="1"/>
    <col min="11973" max="11973" width="6.88671875" style="170" customWidth="1"/>
    <col min="11974" max="12218" width="9.109375" style="170" customWidth="1"/>
    <col min="12219" max="12219" width="3.6640625" style="170"/>
    <col min="12220" max="12220" width="4.5546875" style="170" customWidth="1"/>
    <col min="12221" max="12221" width="5.88671875" style="170" customWidth="1"/>
    <col min="12222" max="12222" width="36" style="170" customWidth="1"/>
    <col min="12223" max="12223" width="9.6640625" style="170" customWidth="1"/>
    <col min="12224" max="12224" width="11.88671875" style="170" customWidth="1"/>
    <col min="12225" max="12225" width="9" style="170" customWidth="1"/>
    <col min="12226" max="12226" width="9.6640625" style="170" customWidth="1"/>
    <col min="12227" max="12227" width="9.33203125" style="170" customWidth="1"/>
    <col min="12228" max="12228" width="8.6640625" style="170" customWidth="1"/>
    <col min="12229" max="12229" width="6.88671875" style="170" customWidth="1"/>
    <col min="12230" max="12474" width="9.109375" style="170" customWidth="1"/>
    <col min="12475" max="12475" width="3.6640625" style="170"/>
    <col min="12476" max="12476" width="4.5546875" style="170" customWidth="1"/>
    <col min="12477" max="12477" width="5.88671875" style="170" customWidth="1"/>
    <col min="12478" max="12478" width="36" style="170" customWidth="1"/>
    <col min="12479" max="12479" width="9.6640625" style="170" customWidth="1"/>
    <col min="12480" max="12480" width="11.88671875" style="170" customWidth="1"/>
    <col min="12481" max="12481" width="9" style="170" customWidth="1"/>
    <col min="12482" max="12482" width="9.6640625" style="170" customWidth="1"/>
    <col min="12483" max="12483" width="9.33203125" style="170" customWidth="1"/>
    <col min="12484" max="12484" width="8.6640625" style="170" customWidth="1"/>
    <col min="12485" max="12485" width="6.88671875" style="170" customWidth="1"/>
    <col min="12486" max="12730" width="9.109375" style="170" customWidth="1"/>
    <col min="12731" max="12731" width="3.6640625" style="170"/>
    <col min="12732" max="12732" width="4.5546875" style="170" customWidth="1"/>
    <col min="12733" max="12733" width="5.88671875" style="170" customWidth="1"/>
    <col min="12734" max="12734" width="36" style="170" customWidth="1"/>
    <col min="12735" max="12735" width="9.6640625" style="170" customWidth="1"/>
    <col min="12736" max="12736" width="11.88671875" style="170" customWidth="1"/>
    <col min="12737" max="12737" width="9" style="170" customWidth="1"/>
    <col min="12738" max="12738" width="9.6640625" style="170" customWidth="1"/>
    <col min="12739" max="12739" width="9.33203125" style="170" customWidth="1"/>
    <col min="12740" max="12740" width="8.6640625" style="170" customWidth="1"/>
    <col min="12741" max="12741" width="6.88671875" style="170" customWidth="1"/>
    <col min="12742" max="12986" width="9.109375" style="170" customWidth="1"/>
    <col min="12987" max="12987" width="3.6640625" style="170"/>
    <col min="12988" max="12988" width="4.5546875" style="170" customWidth="1"/>
    <col min="12989" max="12989" width="5.88671875" style="170" customWidth="1"/>
    <col min="12990" max="12990" width="36" style="170" customWidth="1"/>
    <col min="12991" max="12991" width="9.6640625" style="170" customWidth="1"/>
    <col min="12992" max="12992" width="11.88671875" style="170" customWidth="1"/>
    <col min="12993" max="12993" width="9" style="170" customWidth="1"/>
    <col min="12994" max="12994" width="9.6640625" style="170" customWidth="1"/>
    <col min="12995" max="12995" width="9.33203125" style="170" customWidth="1"/>
    <col min="12996" max="12996" width="8.6640625" style="170" customWidth="1"/>
    <col min="12997" max="12997" width="6.88671875" style="170" customWidth="1"/>
    <col min="12998" max="13242" width="9.109375" style="170" customWidth="1"/>
    <col min="13243" max="13243" width="3.6640625" style="170"/>
    <col min="13244" max="13244" width="4.5546875" style="170" customWidth="1"/>
    <col min="13245" max="13245" width="5.88671875" style="170" customWidth="1"/>
    <col min="13246" max="13246" width="36" style="170" customWidth="1"/>
    <col min="13247" max="13247" width="9.6640625" style="170" customWidth="1"/>
    <col min="13248" max="13248" width="11.88671875" style="170" customWidth="1"/>
    <col min="13249" max="13249" width="9" style="170" customWidth="1"/>
    <col min="13250" max="13250" width="9.6640625" style="170" customWidth="1"/>
    <col min="13251" max="13251" width="9.33203125" style="170" customWidth="1"/>
    <col min="13252" max="13252" width="8.6640625" style="170" customWidth="1"/>
    <col min="13253" max="13253" width="6.88671875" style="170" customWidth="1"/>
    <col min="13254" max="13498" width="9.109375" style="170" customWidth="1"/>
    <col min="13499" max="13499" width="3.6640625" style="170"/>
    <col min="13500" max="13500" width="4.5546875" style="170" customWidth="1"/>
    <col min="13501" max="13501" width="5.88671875" style="170" customWidth="1"/>
    <col min="13502" max="13502" width="36" style="170" customWidth="1"/>
    <col min="13503" max="13503" width="9.6640625" style="170" customWidth="1"/>
    <col min="13504" max="13504" width="11.88671875" style="170" customWidth="1"/>
    <col min="13505" max="13505" width="9" style="170" customWidth="1"/>
    <col min="13506" max="13506" width="9.6640625" style="170" customWidth="1"/>
    <col min="13507" max="13507" width="9.33203125" style="170" customWidth="1"/>
    <col min="13508" max="13508" width="8.6640625" style="170" customWidth="1"/>
    <col min="13509" max="13509" width="6.88671875" style="170" customWidth="1"/>
    <col min="13510" max="13754" width="9.109375" style="170" customWidth="1"/>
    <col min="13755" max="13755" width="3.6640625" style="170"/>
    <col min="13756" max="13756" width="4.5546875" style="170" customWidth="1"/>
    <col min="13757" max="13757" width="5.88671875" style="170" customWidth="1"/>
    <col min="13758" max="13758" width="36" style="170" customWidth="1"/>
    <col min="13759" max="13759" width="9.6640625" style="170" customWidth="1"/>
    <col min="13760" max="13760" width="11.88671875" style="170" customWidth="1"/>
    <col min="13761" max="13761" width="9" style="170" customWidth="1"/>
    <col min="13762" max="13762" width="9.6640625" style="170" customWidth="1"/>
    <col min="13763" max="13763" width="9.33203125" style="170" customWidth="1"/>
    <col min="13764" max="13764" width="8.6640625" style="170" customWidth="1"/>
    <col min="13765" max="13765" width="6.88671875" style="170" customWidth="1"/>
    <col min="13766" max="14010" width="9.109375" style="170" customWidth="1"/>
    <col min="14011" max="14011" width="3.6640625" style="170"/>
    <col min="14012" max="14012" width="4.5546875" style="170" customWidth="1"/>
    <col min="14013" max="14013" width="5.88671875" style="170" customWidth="1"/>
    <col min="14014" max="14014" width="36" style="170" customWidth="1"/>
    <col min="14015" max="14015" width="9.6640625" style="170" customWidth="1"/>
    <col min="14016" max="14016" width="11.88671875" style="170" customWidth="1"/>
    <col min="14017" max="14017" width="9" style="170" customWidth="1"/>
    <col min="14018" max="14018" width="9.6640625" style="170" customWidth="1"/>
    <col min="14019" max="14019" width="9.33203125" style="170" customWidth="1"/>
    <col min="14020" max="14020" width="8.6640625" style="170" customWidth="1"/>
    <col min="14021" max="14021" width="6.88671875" style="170" customWidth="1"/>
    <col min="14022" max="14266" width="9.109375" style="170" customWidth="1"/>
    <col min="14267" max="14267" width="3.6640625" style="170"/>
    <col min="14268" max="14268" width="4.5546875" style="170" customWidth="1"/>
    <col min="14269" max="14269" width="5.88671875" style="170" customWidth="1"/>
    <col min="14270" max="14270" width="36" style="170" customWidth="1"/>
    <col min="14271" max="14271" width="9.6640625" style="170" customWidth="1"/>
    <col min="14272" max="14272" width="11.88671875" style="170" customWidth="1"/>
    <col min="14273" max="14273" width="9" style="170" customWidth="1"/>
    <col min="14274" max="14274" width="9.6640625" style="170" customWidth="1"/>
    <col min="14275" max="14275" width="9.33203125" style="170" customWidth="1"/>
    <col min="14276" max="14276" width="8.6640625" style="170" customWidth="1"/>
    <col min="14277" max="14277" width="6.88671875" style="170" customWidth="1"/>
    <col min="14278" max="14522" width="9.109375" style="170" customWidth="1"/>
    <col min="14523" max="14523" width="3.6640625" style="170"/>
    <col min="14524" max="14524" width="4.5546875" style="170" customWidth="1"/>
    <col min="14525" max="14525" width="5.88671875" style="170" customWidth="1"/>
    <col min="14526" max="14526" width="36" style="170" customWidth="1"/>
    <col min="14527" max="14527" width="9.6640625" style="170" customWidth="1"/>
    <col min="14528" max="14528" width="11.88671875" style="170" customWidth="1"/>
    <col min="14529" max="14529" width="9" style="170" customWidth="1"/>
    <col min="14530" max="14530" width="9.6640625" style="170" customWidth="1"/>
    <col min="14531" max="14531" width="9.33203125" style="170" customWidth="1"/>
    <col min="14532" max="14532" width="8.6640625" style="170" customWidth="1"/>
    <col min="14533" max="14533" width="6.88671875" style="170" customWidth="1"/>
    <col min="14534" max="14778" width="9.109375" style="170" customWidth="1"/>
    <col min="14779" max="14779" width="3.6640625" style="170"/>
    <col min="14780" max="14780" width="4.5546875" style="170" customWidth="1"/>
    <col min="14781" max="14781" width="5.88671875" style="170" customWidth="1"/>
    <col min="14782" max="14782" width="36" style="170" customWidth="1"/>
    <col min="14783" max="14783" width="9.6640625" style="170" customWidth="1"/>
    <col min="14784" max="14784" width="11.88671875" style="170" customWidth="1"/>
    <col min="14785" max="14785" width="9" style="170" customWidth="1"/>
    <col min="14786" max="14786" width="9.6640625" style="170" customWidth="1"/>
    <col min="14787" max="14787" width="9.33203125" style="170" customWidth="1"/>
    <col min="14788" max="14788" width="8.6640625" style="170" customWidth="1"/>
    <col min="14789" max="14789" width="6.88671875" style="170" customWidth="1"/>
    <col min="14790" max="15034" width="9.109375" style="170" customWidth="1"/>
    <col min="15035" max="15035" width="3.6640625" style="170"/>
    <col min="15036" max="15036" width="4.5546875" style="170" customWidth="1"/>
    <col min="15037" max="15037" width="5.88671875" style="170" customWidth="1"/>
    <col min="15038" max="15038" width="36" style="170" customWidth="1"/>
    <col min="15039" max="15039" width="9.6640625" style="170" customWidth="1"/>
    <col min="15040" max="15040" width="11.88671875" style="170" customWidth="1"/>
    <col min="15041" max="15041" width="9" style="170" customWidth="1"/>
    <col min="15042" max="15042" width="9.6640625" style="170" customWidth="1"/>
    <col min="15043" max="15043" width="9.33203125" style="170" customWidth="1"/>
    <col min="15044" max="15044" width="8.6640625" style="170" customWidth="1"/>
    <col min="15045" max="15045" width="6.88671875" style="170" customWidth="1"/>
    <col min="15046" max="15290" width="9.109375" style="170" customWidth="1"/>
    <col min="15291" max="15291" width="3.6640625" style="170"/>
    <col min="15292" max="15292" width="4.5546875" style="170" customWidth="1"/>
    <col min="15293" max="15293" width="5.88671875" style="170" customWidth="1"/>
    <col min="15294" max="15294" width="36" style="170" customWidth="1"/>
    <col min="15295" max="15295" width="9.6640625" style="170" customWidth="1"/>
    <col min="15296" max="15296" width="11.88671875" style="170" customWidth="1"/>
    <col min="15297" max="15297" width="9" style="170" customWidth="1"/>
    <col min="15298" max="15298" width="9.6640625" style="170" customWidth="1"/>
    <col min="15299" max="15299" width="9.33203125" style="170" customWidth="1"/>
    <col min="15300" max="15300" width="8.6640625" style="170" customWidth="1"/>
    <col min="15301" max="15301" width="6.88671875" style="170" customWidth="1"/>
    <col min="15302" max="15546" width="9.109375" style="170" customWidth="1"/>
    <col min="15547" max="15547" width="3.6640625" style="170"/>
    <col min="15548" max="15548" width="4.5546875" style="170" customWidth="1"/>
    <col min="15549" max="15549" width="5.88671875" style="170" customWidth="1"/>
    <col min="15550" max="15550" width="36" style="170" customWidth="1"/>
    <col min="15551" max="15551" width="9.6640625" style="170" customWidth="1"/>
    <col min="15552" max="15552" width="11.88671875" style="170" customWidth="1"/>
    <col min="15553" max="15553" width="9" style="170" customWidth="1"/>
    <col min="15554" max="15554" width="9.6640625" style="170" customWidth="1"/>
    <col min="15555" max="15555" width="9.33203125" style="170" customWidth="1"/>
    <col min="15556" max="15556" width="8.6640625" style="170" customWidth="1"/>
    <col min="15557" max="15557" width="6.88671875" style="170" customWidth="1"/>
    <col min="15558" max="15802" width="9.109375" style="170" customWidth="1"/>
    <col min="15803" max="15803" width="3.6640625" style="170"/>
    <col min="15804" max="15804" width="4.5546875" style="170" customWidth="1"/>
    <col min="15805" max="15805" width="5.88671875" style="170" customWidth="1"/>
    <col min="15806" max="15806" width="36" style="170" customWidth="1"/>
    <col min="15807" max="15807" width="9.6640625" style="170" customWidth="1"/>
    <col min="15808" max="15808" width="11.88671875" style="170" customWidth="1"/>
    <col min="15809" max="15809" width="9" style="170" customWidth="1"/>
    <col min="15810" max="15810" width="9.6640625" style="170" customWidth="1"/>
    <col min="15811" max="15811" width="9.33203125" style="170" customWidth="1"/>
    <col min="15812" max="15812" width="8.6640625" style="170" customWidth="1"/>
    <col min="15813" max="15813" width="6.88671875" style="170" customWidth="1"/>
    <col min="15814" max="16058" width="9.109375" style="170" customWidth="1"/>
    <col min="16059" max="16059" width="3.6640625" style="170"/>
    <col min="16060" max="16060" width="4.5546875" style="170" customWidth="1"/>
    <col min="16061" max="16061" width="5.88671875" style="170" customWidth="1"/>
    <col min="16062" max="16062" width="36" style="170" customWidth="1"/>
    <col min="16063" max="16063" width="9.6640625" style="170" customWidth="1"/>
    <col min="16064" max="16064" width="11.88671875" style="170" customWidth="1"/>
    <col min="16065" max="16065" width="9" style="170" customWidth="1"/>
    <col min="16066" max="16066" width="9.6640625" style="170" customWidth="1"/>
    <col min="16067" max="16067" width="9.33203125" style="170" customWidth="1"/>
    <col min="16068" max="16068" width="8.6640625" style="170" customWidth="1"/>
    <col min="16069" max="16069" width="6.88671875" style="170" customWidth="1"/>
    <col min="16070" max="16314" width="9.109375" style="170" customWidth="1"/>
    <col min="16315" max="16384" width="3.6640625" style="170"/>
  </cols>
  <sheetData>
    <row r="1" spans="1:13">
      <c r="C1" s="172"/>
      <c r="G1" s="491"/>
      <c r="H1" s="491"/>
      <c r="I1" s="491"/>
    </row>
    <row r="2" spans="1:13">
      <c r="A2" s="492" t="s">
        <v>12</v>
      </c>
      <c r="B2" s="492"/>
      <c r="C2" s="492"/>
      <c r="D2" s="492"/>
      <c r="E2" s="492"/>
      <c r="F2" s="492"/>
      <c r="G2" s="492"/>
      <c r="H2" s="492"/>
      <c r="I2" s="492"/>
    </row>
    <row r="3" spans="1:13">
      <c r="A3" s="174"/>
      <c r="B3" s="174"/>
      <c r="C3" s="174"/>
      <c r="D3" s="174"/>
      <c r="E3" s="174"/>
      <c r="F3" s="174"/>
      <c r="G3" s="174"/>
      <c r="H3" s="174"/>
      <c r="I3" s="174"/>
    </row>
    <row r="4" spans="1:13">
      <c r="A4" s="174"/>
      <c r="B4" s="174"/>
      <c r="C4" s="493" t="s">
        <v>13</v>
      </c>
      <c r="D4" s="493"/>
      <c r="E4" s="493"/>
      <c r="F4" s="493"/>
      <c r="G4" s="493"/>
      <c r="H4" s="493"/>
      <c r="I4" s="493"/>
    </row>
    <row r="5" spans="1:13" ht="16.5" customHeight="1">
      <c r="A5" s="175"/>
      <c r="B5" s="175"/>
      <c r="C5" s="495" t="s">
        <v>48</v>
      </c>
      <c r="D5" s="495"/>
      <c r="E5" s="495"/>
      <c r="F5" s="495"/>
      <c r="G5" s="495"/>
      <c r="H5" s="495"/>
      <c r="I5" s="495"/>
    </row>
    <row r="6" spans="1:13" ht="21" customHeight="1">
      <c r="A6" s="490" t="s">
        <v>14</v>
      </c>
      <c r="B6" s="490"/>
      <c r="C6" s="490"/>
      <c r="D6" s="494" t="str">
        <f>'Kopt a'!B13</f>
        <v>Administrācijas ēka</v>
      </c>
      <c r="E6" s="494"/>
      <c r="F6" s="494"/>
      <c r="G6" s="494"/>
      <c r="H6" s="494"/>
      <c r="I6" s="494"/>
    </row>
    <row r="7" spans="1:13">
      <c r="A7" s="490" t="s">
        <v>2</v>
      </c>
      <c r="B7" s="490"/>
      <c r="C7" s="490"/>
      <c r="D7" s="488" t="str">
        <f>'Kopt a'!B14</f>
        <v>Energoefektivitātes paaugstināšana</v>
      </c>
      <c r="E7" s="488"/>
      <c r="F7" s="488"/>
      <c r="G7" s="488"/>
      <c r="H7" s="488"/>
      <c r="I7" s="488"/>
    </row>
    <row r="8" spans="1:13">
      <c r="A8" s="487" t="s">
        <v>15</v>
      </c>
      <c r="B8" s="487"/>
      <c r="C8" s="487"/>
      <c r="D8" s="488" t="str">
        <f>'Kopt a'!B15</f>
        <v>Jaunā ielā 2A, Limbaži, Limbažu novads, Latvija, LV-4001</v>
      </c>
      <c r="E8" s="488"/>
      <c r="F8" s="488"/>
      <c r="G8" s="488"/>
      <c r="H8" s="488"/>
      <c r="I8" s="488"/>
    </row>
    <row r="9" spans="1:13">
      <c r="A9" s="487" t="s">
        <v>16</v>
      </c>
      <c r="B9" s="487"/>
      <c r="C9" s="487"/>
      <c r="D9" s="488" t="str">
        <f>'Kopt a'!B16</f>
        <v>EIRO210222/001</v>
      </c>
      <c r="E9" s="488"/>
      <c r="F9" s="488"/>
      <c r="G9" s="488"/>
      <c r="H9" s="488"/>
      <c r="I9" s="488"/>
    </row>
    <row r="10" spans="1:13">
      <c r="C10" s="172" t="s">
        <v>17</v>
      </c>
      <c r="D10" s="489">
        <f>E26</f>
        <v>0</v>
      </c>
      <c r="E10" s="489"/>
      <c r="F10" s="176"/>
      <c r="G10" s="176"/>
      <c r="H10" s="176"/>
      <c r="I10" s="176"/>
    </row>
    <row r="11" spans="1:13">
      <c r="C11" s="172" t="s">
        <v>18</v>
      </c>
      <c r="D11" s="489">
        <f>I22</f>
        <v>0</v>
      </c>
      <c r="E11" s="489"/>
      <c r="F11" s="176"/>
      <c r="G11" s="176"/>
      <c r="H11" s="176"/>
      <c r="I11" s="176"/>
    </row>
    <row r="12" spans="1:13" ht="14.4" thickBot="1">
      <c r="F12" s="177"/>
      <c r="G12" s="177"/>
      <c r="H12" s="177"/>
      <c r="I12" s="177"/>
    </row>
    <row r="13" spans="1:13">
      <c r="A13" s="473" t="s">
        <v>19</v>
      </c>
      <c r="B13" s="475" t="s">
        <v>20</v>
      </c>
      <c r="C13" s="477" t="s">
        <v>21</v>
      </c>
      <c r="D13" s="478"/>
      <c r="E13" s="481" t="s">
        <v>22</v>
      </c>
      <c r="F13" s="483" t="s">
        <v>23</v>
      </c>
      <c r="G13" s="484"/>
      <c r="H13" s="484"/>
      <c r="I13" s="485" t="s">
        <v>24</v>
      </c>
    </row>
    <row r="14" spans="1:13" ht="42" thickBot="1">
      <c r="A14" s="474"/>
      <c r="B14" s="476"/>
      <c r="C14" s="479"/>
      <c r="D14" s="480"/>
      <c r="E14" s="482"/>
      <c r="F14" s="178" t="s">
        <v>25</v>
      </c>
      <c r="G14" s="179" t="s">
        <v>26</v>
      </c>
      <c r="H14" s="179" t="s">
        <v>27</v>
      </c>
      <c r="I14" s="486"/>
    </row>
    <row r="15" spans="1:13" ht="18" customHeight="1">
      <c r="A15" s="219">
        <v>1</v>
      </c>
      <c r="B15" s="180" t="str">
        <f>IF(A15=0,0,CONCATENATE("Lt-",A15))</f>
        <v>Lt-1</v>
      </c>
      <c r="C15" s="469" t="str">
        <f>'1_fas'!C2:I2</f>
        <v>Ēku fasāžu siltināšana un apdare</v>
      </c>
      <c r="D15" s="470"/>
      <c r="E15" s="404">
        <f>'1_fas'!P100</f>
        <v>0</v>
      </c>
      <c r="F15" s="181">
        <f>'1_fas'!M100</f>
        <v>0</v>
      </c>
      <c r="G15" s="182">
        <f>'1_fas'!N100</f>
        <v>0</v>
      </c>
      <c r="H15" s="182">
        <f>'1_fas'!O100</f>
        <v>0</v>
      </c>
      <c r="I15" s="183">
        <f>'1_fas'!L100</f>
        <v>0</v>
      </c>
      <c r="M15" s="184"/>
    </row>
    <row r="16" spans="1:13" ht="18" customHeight="1">
      <c r="A16" s="219">
        <v>2</v>
      </c>
      <c r="B16" s="180" t="str">
        <f>IF(A16=0,0,CONCATENATE("Lt-",A16))</f>
        <v>Lt-2</v>
      </c>
      <c r="C16" s="469" t="str">
        <f>'2_cok'!C2:I2</f>
        <v xml:space="preserve">Ēkas cokola siltināšana </v>
      </c>
      <c r="D16" s="470"/>
      <c r="E16" s="405">
        <f>'2_cok'!P80</f>
        <v>0</v>
      </c>
      <c r="F16" s="185">
        <f>'2_cok'!M80</f>
        <v>0</v>
      </c>
      <c r="G16" s="186">
        <f>'2_cok'!N80</f>
        <v>0</v>
      </c>
      <c r="H16" s="186">
        <f>'2_cok'!O80</f>
        <v>0</v>
      </c>
      <c r="I16" s="187">
        <f>'2_cok'!L80</f>
        <v>0</v>
      </c>
      <c r="M16" s="184"/>
    </row>
    <row r="17" spans="1:13" ht="18" customHeight="1">
      <c r="A17" s="219">
        <v>3</v>
      </c>
      <c r="B17" s="180" t="str">
        <f t="shared" ref="B17:B20" si="0">IF(A17=0,0,CONCATENATE("Lt-",A17))</f>
        <v>Lt-3</v>
      </c>
      <c r="C17" s="469" t="str">
        <f>'3_J'!C2:I2</f>
        <v>Ēku jumtu siltināšana</v>
      </c>
      <c r="D17" s="470"/>
      <c r="E17" s="406">
        <f>'3_J'!P94</f>
        <v>0</v>
      </c>
      <c r="F17" s="185">
        <f>'3_J'!M94</f>
        <v>0</v>
      </c>
      <c r="G17" s="186">
        <f>'3_J'!N94</f>
        <v>0</v>
      </c>
      <c r="H17" s="186">
        <f>'3_J'!O94</f>
        <v>0</v>
      </c>
      <c r="I17" s="187">
        <f>'3_J'!L94</f>
        <v>0</v>
      </c>
      <c r="M17" s="184"/>
    </row>
    <row r="18" spans="1:13" ht="18" customHeight="1">
      <c r="A18" s="219">
        <v>4</v>
      </c>
      <c r="B18" s="180" t="str">
        <f t="shared" si="0"/>
        <v>Lt-4</v>
      </c>
      <c r="C18" s="469" t="str">
        <f>'4_LD'!C2:I2</f>
        <v>Ēkas logi un  durvi</v>
      </c>
      <c r="D18" s="470"/>
      <c r="E18" s="407">
        <f>'4_LD'!P63</f>
        <v>0</v>
      </c>
      <c r="F18" s="185">
        <f>'4_LD'!M63</f>
        <v>0</v>
      </c>
      <c r="G18" s="186">
        <f>'4_LD'!N63</f>
        <v>0</v>
      </c>
      <c r="H18" s="186">
        <f>'4_LD'!O63</f>
        <v>0</v>
      </c>
      <c r="I18" s="187">
        <f>'4_LD'!L63</f>
        <v>0</v>
      </c>
      <c r="M18" s="184"/>
    </row>
    <row r="19" spans="1:13" ht="18" customHeight="1">
      <c r="A19" s="219">
        <v>5</v>
      </c>
      <c r="B19" s="180" t="str">
        <f t="shared" si="0"/>
        <v>Lt-5</v>
      </c>
      <c r="C19" s="469" t="str">
        <f>'5_ieejas_mezgli'!C2:I2</f>
        <v>Ieejas mezglu rekonstrukcijas darbi</v>
      </c>
      <c r="D19" s="470"/>
      <c r="E19" s="406">
        <f>'5_ieejas_mezgli'!P51</f>
        <v>0</v>
      </c>
      <c r="F19" s="185">
        <f>'5_ieejas_mezgli'!M51</f>
        <v>0</v>
      </c>
      <c r="G19" s="186">
        <f>'5_ieejas_mezgli'!N51</f>
        <v>0</v>
      </c>
      <c r="H19" s="186">
        <f>'5_ieejas_mezgli'!O51</f>
        <v>0</v>
      </c>
      <c r="I19" s="187">
        <f>'5_ieejas_mezgli'!L51</f>
        <v>0</v>
      </c>
      <c r="M19" s="184"/>
    </row>
    <row r="20" spans="1:13" ht="18" customHeight="1">
      <c r="A20" s="219">
        <v>6</v>
      </c>
      <c r="B20" s="180" t="str">
        <f t="shared" si="0"/>
        <v>Lt-6</v>
      </c>
      <c r="C20" s="469" t="s">
        <v>271</v>
      </c>
      <c r="D20" s="470"/>
      <c r="E20" s="406">
        <f>+'6_Vent'!P47</f>
        <v>0</v>
      </c>
      <c r="F20" s="185">
        <f>+'6_Vent'!M47</f>
        <v>0</v>
      </c>
      <c r="G20" s="186">
        <f>+'6_Vent'!N47</f>
        <v>0</v>
      </c>
      <c r="H20" s="186">
        <f>+'6_Vent'!O47</f>
        <v>0</v>
      </c>
      <c r="I20" s="187">
        <f>+'6_Vent'!L47</f>
        <v>0</v>
      </c>
      <c r="M20" s="184"/>
    </row>
    <row r="21" spans="1:13" ht="6" customHeight="1">
      <c r="A21" s="219"/>
      <c r="B21" s="180"/>
      <c r="C21" s="471"/>
      <c r="D21" s="472"/>
      <c r="E21" s="408"/>
      <c r="F21" s="185"/>
      <c r="G21" s="188"/>
      <c r="H21" s="188"/>
      <c r="I21" s="189"/>
      <c r="M21" s="184"/>
    </row>
    <row r="22" spans="1:13" ht="18" customHeight="1" thickBot="1">
      <c r="A22" s="455" t="s">
        <v>28</v>
      </c>
      <c r="B22" s="456"/>
      <c r="C22" s="456"/>
      <c r="D22" s="456"/>
      <c r="E22" s="111">
        <f>SUM(E15:E21)</f>
        <v>0</v>
      </c>
      <c r="F22" s="383">
        <f>SUM(F15:F21)</f>
        <v>0</v>
      </c>
      <c r="G22" s="383">
        <f>SUM(G15:G21)</f>
        <v>0</v>
      </c>
      <c r="H22" s="383">
        <f>SUM(H15:H21)</f>
        <v>0</v>
      </c>
      <c r="I22" s="111">
        <f>SUM(I15:I21)</f>
        <v>0</v>
      </c>
      <c r="M22" s="184"/>
    </row>
    <row r="23" spans="1:13" ht="18" customHeight="1">
      <c r="A23" s="457" t="s">
        <v>29</v>
      </c>
      <c r="B23" s="458"/>
      <c r="C23" s="459"/>
      <c r="D23" s="112"/>
      <c r="E23" s="113">
        <f>ROUND(E22*$D23,2)</f>
        <v>0</v>
      </c>
      <c r="F23" s="114"/>
      <c r="G23" s="114"/>
      <c r="H23" s="114"/>
      <c r="I23" s="114"/>
    </row>
    <row r="24" spans="1:13" ht="18" customHeight="1">
      <c r="A24" s="460" t="s">
        <v>30</v>
      </c>
      <c r="B24" s="461"/>
      <c r="C24" s="462"/>
      <c r="D24" s="115"/>
      <c r="E24" s="116">
        <f>ROUND(E23*$D24,2)</f>
        <v>0</v>
      </c>
      <c r="F24" s="114"/>
      <c r="G24" s="114"/>
      <c r="H24" s="114"/>
      <c r="I24" s="114"/>
    </row>
    <row r="25" spans="1:13" ht="18" customHeight="1">
      <c r="A25" s="463" t="s">
        <v>31</v>
      </c>
      <c r="B25" s="464"/>
      <c r="C25" s="465"/>
      <c r="D25" s="117"/>
      <c r="E25" s="116">
        <f>ROUND(E22*$D25,2)</f>
        <v>0</v>
      </c>
      <c r="F25" s="114"/>
      <c r="G25" s="114"/>
      <c r="H25" s="114"/>
      <c r="I25" s="114"/>
    </row>
    <row r="26" spans="1:13" ht="18" customHeight="1" thickBot="1">
      <c r="A26" s="466" t="s">
        <v>32</v>
      </c>
      <c r="B26" s="467"/>
      <c r="C26" s="468"/>
      <c r="D26" s="118"/>
      <c r="E26" s="111">
        <f>SUM(E22:E25)-E24</f>
        <v>0</v>
      </c>
      <c r="F26" s="114"/>
      <c r="G26" s="114"/>
      <c r="H26" s="114"/>
      <c r="I26" s="114"/>
    </row>
    <row r="27" spans="1:13">
      <c r="G27" s="184"/>
    </row>
    <row r="28" spans="1:13">
      <c r="C28" s="171"/>
      <c r="D28" s="171"/>
      <c r="E28" s="171"/>
      <c r="F28" s="169"/>
      <c r="G28" s="169"/>
      <c r="H28" s="169"/>
      <c r="I28" s="169"/>
    </row>
    <row r="31" spans="1:13">
      <c r="A31" s="155" t="s">
        <v>10</v>
      </c>
      <c r="B31" s="160"/>
      <c r="C31" s="453" t="s">
        <v>50</v>
      </c>
      <c r="D31" s="453"/>
      <c r="E31" s="453"/>
      <c r="F31" s="453"/>
      <c r="G31" s="453"/>
      <c r="H31" s="453"/>
      <c r="I31" s="155"/>
    </row>
    <row r="32" spans="1:13">
      <c r="A32" s="160"/>
      <c r="B32" s="160"/>
      <c r="C32" s="454" t="s">
        <v>11</v>
      </c>
      <c r="D32" s="454"/>
      <c r="E32" s="454"/>
      <c r="F32" s="454"/>
      <c r="G32" s="454"/>
      <c r="H32" s="454"/>
      <c r="I32" s="155"/>
    </row>
    <row r="33" spans="1:9">
      <c r="A33" s="155" t="s">
        <v>157</v>
      </c>
      <c r="B33" s="160"/>
      <c r="C33" s="160"/>
      <c r="D33" s="160"/>
      <c r="E33" s="160"/>
      <c r="F33" s="160"/>
      <c r="G33" s="160"/>
      <c r="H33" s="160"/>
      <c r="I33" s="155"/>
    </row>
    <row r="34" spans="1:9">
      <c r="A34" s="160"/>
      <c r="B34" s="160"/>
      <c r="C34" s="160"/>
      <c r="D34" s="160"/>
      <c r="E34" s="160"/>
      <c r="F34" s="160"/>
      <c r="G34" s="160"/>
      <c r="H34" s="160"/>
      <c r="I34" s="155"/>
    </row>
    <row r="35" spans="1:9">
      <c r="A35" s="220">
        <f>'Kopt a'!A36</f>
        <v>0</v>
      </c>
      <c r="B35" s="221"/>
      <c r="C35" s="221"/>
      <c r="D35" s="221"/>
      <c r="E35" s="155"/>
      <c r="F35" s="160"/>
      <c r="G35" s="160"/>
      <c r="H35" s="160"/>
      <c r="I35" s="155"/>
    </row>
    <row r="36" spans="1:9">
      <c r="A36" s="160"/>
      <c r="B36" s="160"/>
      <c r="C36" s="160"/>
      <c r="D36" s="160"/>
      <c r="E36" s="160"/>
      <c r="F36" s="160"/>
      <c r="G36" s="160"/>
      <c r="H36" s="160"/>
      <c r="I36" s="155"/>
    </row>
    <row r="37" spans="1:9">
      <c r="A37" s="155" t="s">
        <v>33</v>
      </c>
      <c r="B37" s="160"/>
      <c r="C37" s="453" t="s">
        <v>160</v>
      </c>
      <c r="D37" s="453"/>
      <c r="E37" s="453"/>
      <c r="F37" s="453"/>
      <c r="G37" s="453"/>
      <c r="H37" s="453"/>
      <c r="I37" s="155"/>
    </row>
    <row r="38" spans="1:9">
      <c r="A38" s="160"/>
      <c r="B38" s="160"/>
      <c r="C38" s="454" t="s">
        <v>11</v>
      </c>
      <c r="D38" s="454"/>
      <c r="E38" s="454"/>
      <c r="F38" s="454"/>
      <c r="G38" s="454"/>
      <c r="H38" s="454"/>
      <c r="I38" s="155"/>
    </row>
    <row r="39" spans="1:9">
      <c r="A39" s="160"/>
      <c r="B39" s="160"/>
      <c r="C39" s="160"/>
      <c r="D39" s="160"/>
      <c r="E39" s="160"/>
      <c r="F39" s="160"/>
      <c r="G39" s="160"/>
      <c r="H39" s="160"/>
      <c r="I39" s="155"/>
    </row>
    <row r="40" spans="1:9">
      <c r="A40" s="225" t="s">
        <v>161</v>
      </c>
      <c r="B40" s="221"/>
      <c r="C40" s="222" t="s">
        <v>162</v>
      </c>
      <c r="D40" s="221"/>
      <c r="E40" s="155"/>
      <c r="F40" s="160"/>
      <c r="G40" s="160"/>
      <c r="H40" s="160"/>
      <c r="I40" s="155"/>
    </row>
    <row r="41" spans="1:9">
      <c r="A41" s="155"/>
      <c r="B41" s="155"/>
      <c r="C41" s="155"/>
      <c r="D41" s="155"/>
      <c r="E41" s="155"/>
      <c r="F41" s="155"/>
      <c r="G41" s="155"/>
      <c r="H41" s="155"/>
      <c r="I41" s="155"/>
    </row>
    <row r="42" spans="1:9">
      <c r="A42" s="155"/>
      <c r="B42" s="155"/>
      <c r="C42" s="155"/>
      <c r="D42" s="155"/>
      <c r="E42" s="155"/>
      <c r="F42" s="155"/>
      <c r="G42" s="155"/>
      <c r="H42" s="155"/>
      <c r="I42" s="155"/>
    </row>
    <row r="43" spans="1:9">
      <c r="A43" s="155"/>
      <c r="B43" s="155"/>
      <c r="C43" s="155"/>
      <c r="D43" s="155"/>
      <c r="E43" s="155"/>
      <c r="F43" s="155"/>
      <c r="G43" s="155"/>
      <c r="H43" s="155"/>
      <c r="I43" s="155"/>
    </row>
    <row r="44" spans="1:9">
      <c r="A44" s="155"/>
      <c r="B44" s="155"/>
      <c r="C44" s="155"/>
      <c r="D44" s="155"/>
      <c r="E44" s="155"/>
      <c r="F44" s="155"/>
      <c r="G44" s="155"/>
      <c r="H44" s="155"/>
      <c r="I44" s="155"/>
    </row>
    <row r="50" spans="5:9">
      <c r="E50" s="184"/>
      <c r="F50" s="184"/>
      <c r="G50" s="184"/>
      <c r="H50" s="184"/>
      <c r="I50" s="184"/>
    </row>
  </sheetData>
  <mergeCells count="36">
    <mergeCell ref="A7:C7"/>
    <mergeCell ref="D7:I7"/>
    <mergeCell ref="G1:I1"/>
    <mergeCell ref="A2:I2"/>
    <mergeCell ref="C4:I4"/>
    <mergeCell ref="A6:C6"/>
    <mergeCell ref="D6:I6"/>
    <mergeCell ref="C5:I5"/>
    <mergeCell ref="F13:H13"/>
    <mergeCell ref="I13:I14"/>
    <mergeCell ref="A8:C8"/>
    <mergeCell ref="D8:I8"/>
    <mergeCell ref="A9:C9"/>
    <mergeCell ref="D9:I9"/>
    <mergeCell ref="D10:E10"/>
    <mergeCell ref="D11:E11"/>
    <mergeCell ref="C18:D18"/>
    <mergeCell ref="A13:A14"/>
    <mergeCell ref="B13:B14"/>
    <mergeCell ref="C13:D14"/>
    <mergeCell ref="E13:E14"/>
    <mergeCell ref="C15:D15"/>
    <mergeCell ref="C16:D16"/>
    <mergeCell ref="C17:D17"/>
    <mergeCell ref="C19:D19"/>
    <mergeCell ref="C20:D20"/>
    <mergeCell ref="C31:H31"/>
    <mergeCell ref="C32:H32"/>
    <mergeCell ref="C21:D21"/>
    <mergeCell ref="C37:H37"/>
    <mergeCell ref="C38:H38"/>
    <mergeCell ref="A22:D22"/>
    <mergeCell ref="A23:C23"/>
    <mergeCell ref="A24:C24"/>
    <mergeCell ref="A25:C25"/>
    <mergeCell ref="A26:C26"/>
  </mergeCells>
  <conditionalFormatting sqref="A21:C21 A15:D20 E15:I22">
    <cfRule type="cellIs" dxfId="362" priority="21" operator="equal">
      <formula>0</formula>
    </cfRule>
  </conditionalFormatting>
  <conditionalFormatting sqref="D10:E11">
    <cfRule type="cellIs" dxfId="361" priority="20" operator="equal">
      <formula>0</formula>
    </cfRule>
  </conditionalFormatting>
  <conditionalFormatting sqref="E15">
    <cfRule type="cellIs" dxfId="360" priority="18" operator="equal">
      <formula>0</formula>
    </cfRule>
  </conditionalFormatting>
  <conditionalFormatting sqref="C37:H37">
    <cfRule type="cellIs" dxfId="359" priority="13" operator="equal">
      <formula>0</formula>
    </cfRule>
  </conditionalFormatting>
  <conditionalFormatting sqref="C31:H31">
    <cfRule type="cellIs" dxfId="358" priority="12" operator="equal">
      <formula>0</formula>
    </cfRule>
  </conditionalFormatting>
  <conditionalFormatting sqref="D6:I9">
    <cfRule type="cellIs" dxfId="357" priority="8" operator="equal">
      <formula>0</formula>
    </cfRule>
  </conditionalFormatting>
  <conditionalFormatting sqref="C40">
    <cfRule type="cellIs" dxfId="356" priority="6" operator="equal">
      <formula>0</formula>
    </cfRule>
  </conditionalFormatting>
  <conditionalFormatting sqref="E23:E26">
    <cfRule type="cellIs" dxfId="355" priority="2" operator="equal">
      <formula>0</formula>
    </cfRule>
  </conditionalFormatting>
  <conditionalFormatting sqref="D23:D25">
    <cfRule type="cellIs" dxfId="354" priority="1" operator="equal">
      <formula>0</formula>
    </cfRule>
  </conditionalFormatting>
  <pageMargins left="0.70866141732283472" right="0.70866141732283472" top="0.74803149606299213" bottom="0.74803149606299213" header="0.31496062992125984" footer="0.31496062992125984"/>
  <pageSetup paperSize="9" scale="76" orientation="landscape" r:id="rId1"/>
  <extLst>
    <ext xmlns:x14="http://schemas.microsoft.com/office/spreadsheetml/2009/9/main" uri="{78C0D931-6437-407d-A8EE-F0AAD7539E65}">
      <x14:conditionalFormattings>
        <x14:conditionalFormatting xmlns:xm="http://schemas.microsoft.com/office/excel/2006/main">
          <x14:cfRule type="containsText" priority="15" operator="containsText" id="{12AB918F-DA10-40D3-98FE-0DAD77BA765F}">
            <xm:f>NOT(ISERROR(SEARCH("Tāme sastādīta ____. gada ___. ______________",A35)))</xm:f>
            <xm:f>"Tāme sastādīta ____. gada ___. ______________"</xm:f>
            <x14:dxf>
              <font>
                <color auto="1"/>
              </font>
              <fill>
                <patternFill>
                  <bgColor rgb="FFC6EFCE"/>
                </patternFill>
              </fill>
            </x14:dxf>
          </x14:cfRule>
          <xm:sqref>A35</xm:sqref>
        </x14:conditionalFormatting>
        <x14:conditionalFormatting xmlns:xm="http://schemas.microsoft.com/office/excel/2006/main">
          <x14:cfRule type="containsText" priority="11" operator="containsText" id="{B0E18B02-73ED-406C-A15F-5DAFFA939ECE}">
            <xm:f>NOT(ISERROR(SEARCH("Sertifikāta Nr. _________________________________",A40)))</xm:f>
            <xm:f>"Sertifikāta Nr. _________________________________"</xm:f>
            <x14:dxf>
              <font>
                <color auto="1"/>
              </font>
              <fill>
                <patternFill>
                  <bgColor rgb="FFC6EFCE"/>
                </patternFill>
              </fill>
            </x14:dxf>
          </x14:cfRule>
          <xm:sqref>A40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A1:Z998"/>
  <sheetViews>
    <sheetView zoomScale="110" zoomScaleNormal="110" workbookViewId="0">
      <selection activeCell="A98" sqref="A98:XFD117"/>
    </sheetView>
  </sheetViews>
  <sheetFormatPr defaultColWidth="9.109375" defaultRowHeight="10.199999999999999"/>
  <cols>
    <col min="1" max="1" width="4.5546875" style="1" customWidth="1"/>
    <col min="2" max="2" width="7.109375" style="1" customWidth="1"/>
    <col min="3" max="3" width="53.109375" style="1" customWidth="1"/>
    <col min="4" max="4" width="5.88671875" style="1" customWidth="1"/>
    <col min="5" max="5" width="8.6640625" style="1" customWidth="1"/>
    <col min="6" max="6" width="5.44140625" style="1" customWidth="1"/>
    <col min="7" max="7" width="6.33203125" style="1" customWidth="1"/>
    <col min="8" max="10" width="6.6640625" style="1" customWidth="1"/>
    <col min="11" max="11" width="8.6640625" style="1" customWidth="1"/>
    <col min="12" max="12" width="7.6640625" style="1" customWidth="1"/>
    <col min="13" max="13" width="8.6640625" style="1" customWidth="1"/>
    <col min="14" max="14" width="9" style="1" customWidth="1"/>
    <col min="15" max="15" width="7.6640625" style="1" customWidth="1"/>
    <col min="16" max="16" width="9" style="1" customWidth="1"/>
    <col min="17" max="16384" width="9.109375" style="1"/>
  </cols>
  <sheetData>
    <row r="1" spans="1:16" ht="13.8">
      <c r="A1" s="152"/>
      <c r="B1" s="152"/>
      <c r="C1" s="153" t="s">
        <v>34</v>
      </c>
      <c r="D1" s="154">
        <f>'Kops a'!A15</f>
        <v>1</v>
      </c>
      <c r="E1" s="152"/>
      <c r="F1" s="152"/>
      <c r="G1" s="152"/>
      <c r="H1" s="152"/>
      <c r="I1" s="152"/>
      <c r="J1" s="152"/>
      <c r="K1" s="155"/>
      <c r="L1" s="155"/>
      <c r="M1" s="155"/>
      <c r="N1" s="156"/>
      <c r="O1" s="153"/>
      <c r="P1" s="157"/>
    </row>
    <row r="2" spans="1:16" ht="13.8">
      <c r="A2" s="158"/>
      <c r="B2" s="158"/>
      <c r="C2" s="502" t="s">
        <v>268</v>
      </c>
      <c r="D2" s="502"/>
      <c r="E2" s="502"/>
      <c r="F2" s="502"/>
      <c r="G2" s="502"/>
      <c r="H2" s="502"/>
      <c r="I2" s="502"/>
      <c r="J2" s="158"/>
      <c r="K2" s="155"/>
      <c r="L2" s="155"/>
      <c r="M2" s="155"/>
      <c r="N2" s="155"/>
      <c r="O2" s="155"/>
      <c r="P2" s="155"/>
    </row>
    <row r="3" spans="1:16" ht="13.8">
      <c r="A3" s="159"/>
      <c r="B3" s="159"/>
      <c r="C3" s="503" t="s">
        <v>13</v>
      </c>
      <c r="D3" s="503"/>
      <c r="E3" s="503"/>
      <c r="F3" s="503"/>
      <c r="G3" s="503"/>
      <c r="H3" s="503"/>
      <c r="I3" s="503"/>
      <c r="J3" s="159"/>
      <c r="K3" s="155"/>
      <c r="L3" s="155"/>
      <c r="M3" s="155"/>
      <c r="N3" s="155"/>
      <c r="O3" s="155"/>
      <c r="P3" s="155"/>
    </row>
    <row r="4" spans="1:16" ht="13.8">
      <c r="A4" s="159"/>
      <c r="B4" s="159"/>
      <c r="C4" s="504" t="s">
        <v>48</v>
      </c>
      <c r="D4" s="504"/>
      <c r="E4" s="504"/>
      <c r="F4" s="504"/>
      <c r="G4" s="504"/>
      <c r="H4" s="504"/>
      <c r="I4" s="504"/>
      <c r="J4" s="159"/>
      <c r="K4" s="155"/>
      <c r="L4" s="155"/>
      <c r="M4" s="155"/>
      <c r="N4" s="155"/>
      <c r="O4" s="155"/>
      <c r="P4" s="155"/>
    </row>
    <row r="5" spans="1:16" ht="11.25" customHeight="1">
      <c r="A5" s="152"/>
      <c r="B5" s="152"/>
      <c r="C5" s="153" t="s">
        <v>1</v>
      </c>
      <c r="D5" s="519" t="str">
        <f>'Kops a'!D6</f>
        <v>Administrācijas ēka</v>
      </c>
      <c r="E5" s="519"/>
      <c r="F5" s="519"/>
      <c r="G5" s="519"/>
      <c r="H5" s="519"/>
      <c r="I5" s="519"/>
      <c r="J5" s="519"/>
      <c r="K5" s="519"/>
      <c r="L5" s="519"/>
      <c r="M5" s="160"/>
      <c r="N5" s="160"/>
      <c r="O5" s="160"/>
      <c r="P5" s="160"/>
    </row>
    <row r="6" spans="1:16" ht="13.8">
      <c r="A6" s="152"/>
      <c r="B6" s="152"/>
      <c r="C6" s="153" t="s">
        <v>2</v>
      </c>
      <c r="D6" s="519" t="str">
        <f>'Kops a'!D7</f>
        <v>Energoefektivitātes paaugstināšana</v>
      </c>
      <c r="E6" s="519"/>
      <c r="F6" s="519"/>
      <c r="G6" s="519"/>
      <c r="H6" s="519"/>
      <c r="I6" s="519"/>
      <c r="J6" s="519"/>
      <c r="K6" s="519"/>
      <c r="L6" s="519"/>
      <c r="M6" s="160"/>
      <c r="N6" s="160"/>
      <c r="O6" s="160"/>
      <c r="P6" s="160"/>
    </row>
    <row r="7" spans="1:16" ht="13.8">
      <c r="A7" s="152"/>
      <c r="B7" s="152"/>
      <c r="C7" s="153" t="s">
        <v>3</v>
      </c>
      <c r="D7" s="519" t="str">
        <f>'Kops a'!D8</f>
        <v>Jaunā ielā 2A, Limbaži, Limbažu novads, Latvija, LV-4001</v>
      </c>
      <c r="E7" s="519"/>
      <c r="F7" s="519"/>
      <c r="G7" s="519"/>
      <c r="H7" s="519"/>
      <c r="I7" s="519"/>
      <c r="J7" s="519"/>
      <c r="K7" s="519"/>
      <c r="L7" s="519"/>
      <c r="M7" s="160"/>
      <c r="N7" s="160"/>
      <c r="O7" s="160"/>
      <c r="P7" s="160"/>
    </row>
    <row r="8" spans="1:16" ht="13.8">
      <c r="A8" s="152"/>
      <c r="B8" s="152"/>
      <c r="C8" s="161" t="s">
        <v>16</v>
      </c>
      <c r="D8" s="519" t="str">
        <f>'Kops a'!D9</f>
        <v>EIRO210222/001</v>
      </c>
      <c r="E8" s="519"/>
      <c r="F8" s="519"/>
      <c r="G8" s="519"/>
      <c r="H8" s="519"/>
      <c r="I8" s="519"/>
      <c r="J8" s="519"/>
      <c r="K8" s="519"/>
      <c r="L8" s="519"/>
      <c r="M8" s="160"/>
      <c r="N8" s="160"/>
      <c r="O8" s="160"/>
      <c r="P8" s="160"/>
    </row>
    <row r="9" spans="1:16" ht="15.75" customHeight="1">
      <c r="A9" s="505" t="s">
        <v>299</v>
      </c>
      <c r="B9" s="505"/>
      <c r="C9" s="505"/>
      <c r="D9" s="505"/>
      <c r="E9" s="505"/>
      <c r="F9" s="505"/>
      <c r="G9" s="162"/>
      <c r="H9" s="162"/>
      <c r="I9" s="162"/>
      <c r="J9" s="509" t="s">
        <v>35</v>
      </c>
      <c r="K9" s="509"/>
      <c r="L9" s="509"/>
      <c r="M9" s="509"/>
      <c r="N9" s="518">
        <f>P100</f>
        <v>0</v>
      </c>
      <c r="O9" s="518"/>
      <c r="P9" s="162"/>
    </row>
    <row r="10" spans="1:16" ht="13.8">
      <c r="A10" s="163"/>
      <c r="B10" s="164"/>
      <c r="C10" s="161"/>
      <c r="D10" s="152"/>
      <c r="E10" s="152"/>
      <c r="F10" s="152"/>
      <c r="G10" s="152"/>
      <c r="H10" s="152"/>
      <c r="I10" s="152"/>
      <c r="J10" s="152"/>
      <c r="K10" s="152"/>
      <c r="L10" s="158"/>
      <c r="M10" s="158"/>
      <c r="N10" s="155"/>
      <c r="O10" s="173"/>
      <c r="P10" s="166">
        <f>A105</f>
        <v>0</v>
      </c>
    </row>
    <row r="11" spans="1:16" ht="14.4" thickBot="1">
      <c r="A11" s="163"/>
      <c r="B11" s="164"/>
      <c r="C11" s="161"/>
      <c r="D11" s="152"/>
      <c r="E11" s="152"/>
      <c r="F11" s="152"/>
      <c r="G11" s="152"/>
      <c r="H11" s="152"/>
      <c r="I11" s="152"/>
      <c r="J11" s="152"/>
      <c r="K11" s="152"/>
      <c r="L11" s="167"/>
      <c r="M11" s="167"/>
      <c r="N11" s="168"/>
      <c r="O11" s="156"/>
      <c r="P11" s="152"/>
    </row>
    <row r="12" spans="1:16">
      <c r="A12" s="511" t="s">
        <v>19</v>
      </c>
      <c r="B12" s="513" t="s">
        <v>36</v>
      </c>
      <c r="C12" s="507" t="s">
        <v>37</v>
      </c>
      <c r="D12" s="516" t="s">
        <v>38</v>
      </c>
      <c r="E12" s="496" t="s">
        <v>39</v>
      </c>
      <c r="F12" s="506" t="s">
        <v>40</v>
      </c>
      <c r="G12" s="507"/>
      <c r="H12" s="507"/>
      <c r="I12" s="507"/>
      <c r="J12" s="507"/>
      <c r="K12" s="508"/>
      <c r="L12" s="510" t="s">
        <v>41</v>
      </c>
      <c r="M12" s="507"/>
      <c r="N12" s="507"/>
      <c r="O12" s="507"/>
      <c r="P12" s="508"/>
    </row>
    <row r="13" spans="1:16" ht="126.75" customHeight="1" thickBot="1">
      <c r="A13" s="512"/>
      <c r="B13" s="514"/>
      <c r="C13" s="515"/>
      <c r="D13" s="517"/>
      <c r="E13" s="497"/>
      <c r="F13" s="422" t="s">
        <v>42</v>
      </c>
      <c r="G13" s="6" t="s">
        <v>43</v>
      </c>
      <c r="H13" s="6" t="s">
        <v>44</v>
      </c>
      <c r="I13" s="6" t="s">
        <v>45</v>
      </c>
      <c r="J13" s="6" t="s">
        <v>46</v>
      </c>
      <c r="K13" s="4" t="s">
        <v>47</v>
      </c>
      <c r="L13" s="5" t="s">
        <v>42</v>
      </c>
      <c r="M13" s="6" t="s">
        <v>44</v>
      </c>
      <c r="N13" s="6" t="s">
        <v>45</v>
      </c>
      <c r="O13" s="6" t="s">
        <v>46</v>
      </c>
      <c r="P13" s="4" t="s">
        <v>47</v>
      </c>
    </row>
    <row r="14" spans="1:16" ht="21" customHeight="1">
      <c r="A14" s="423"/>
      <c r="B14" s="424"/>
      <c r="C14" s="425" t="s">
        <v>359</v>
      </c>
      <c r="D14" s="426"/>
      <c r="E14" s="427"/>
      <c r="F14" s="151"/>
      <c r="G14" s="7"/>
      <c r="H14" s="7"/>
      <c r="I14" s="7"/>
      <c r="J14" s="7"/>
      <c r="K14" s="8"/>
      <c r="L14" s="15"/>
      <c r="M14" s="7"/>
      <c r="N14" s="7"/>
      <c r="O14" s="7"/>
      <c r="P14" s="8"/>
    </row>
    <row r="15" spans="1:16" ht="13.2">
      <c r="A15" s="9">
        <v>1</v>
      </c>
      <c r="B15" s="10"/>
      <c r="C15" s="20" t="s">
        <v>361</v>
      </c>
      <c r="D15" s="18"/>
      <c r="E15" s="122"/>
      <c r="F15" s="60"/>
      <c r="G15" s="11"/>
      <c r="H15" s="11"/>
      <c r="I15" s="21"/>
      <c r="J15" s="21"/>
      <c r="K15" s="12"/>
      <c r="L15" s="16"/>
      <c r="M15" s="11"/>
      <c r="N15" s="11"/>
      <c r="O15" s="11"/>
      <c r="P15" s="12"/>
    </row>
    <row r="16" spans="1:16" ht="13.2">
      <c r="A16" s="9">
        <v>2</v>
      </c>
      <c r="B16" s="10"/>
      <c r="C16" s="22" t="s">
        <v>360</v>
      </c>
      <c r="D16" s="23" t="s">
        <v>52</v>
      </c>
      <c r="E16" s="410">
        <v>1</v>
      </c>
      <c r="F16" s="61"/>
      <c r="G16" s="11"/>
      <c r="H16" s="11"/>
      <c r="I16" s="24"/>
      <c r="J16" s="24"/>
      <c r="K16" s="12"/>
      <c r="L16" s="16"/>
      <c r="M16" s="11"/>
      <c r="N16" s="11"/>
      <c r="O16" s="11"/>
      <c r="P16" s="12"/>
    </row>
    <row r="17" spans="1:17" ht="13.2">
      <c r="A17" s="9">
        <v>3</v>
      </c>
      <c r="B17" s="10"/>
      <c r="C17" s="25" t="s">
        <v>53</v>
      </c>
      <c r="D17" s="26" t="s">
        <v>52</v>
      </c>
      <c r="E17" s="411">
        <v>1</v>
      </c>
      <c r="F17" s="62"/>
      <c r="G17" s="11"/>
      <c r="H17" s="11"/>
      <c r="I17" s="27"/>
      <c r="J17" s="27"/>
      <c r="K17" s="12"/>
      <c r="L17" s="16"/>
      <c r="M17" s="11"/>
      <c r="N17" s="11"/>
      <c r="O17" s="11"/>
      <c r="P17" s="12"/>
    </row>
    <row r="18" spans="1:17" ht="13.2">
      <c r="A18" s="9">
        <v>4</v>
      </c>
      <c r="B18" s="10"/>
      <c r="C18" s="22" t="s">
        <v>54</v>
      </c>
      <c r="D18" s="232" t="s">
        <v>65</v>
      </c>
      <c r="E18" s="410">
        <v>1</v>
      </c>
      <c r="F18" s="61"/>
      <c r="G18" s="11"/>
      <c r="H18" s="11"/>
      <c r="I18" s="24"/>
      <c r="J18" s="24"/>
      <c r="K18" s="12"/>
      <c r="L18" s="16"/>
      <c r="M18" s="11"/>
      <c r="N18" s="11"/>
      <c r="O18" s="11"/>
      <c r="P18" s="12"/>
    </row>
    <row r="19" spans="1:17" ht="13.2">
      <c r="A19" s="9">
        <v>5</v>
      </c>
      <c r="B19" s="10"/>
      <c r="C19" s="28" t="s">
        <v>55</v>
      </c>
      <c r="D19" s="232" t="s">
        <v>65</v>
      </c>
      <c r="E19" s="412">
        <f>+E18</f>
        <v>1</v>
      </c>
      <c r="F19" s="63"/>
      <c r="G19" s="11"/>
      <c r="H19" s="11"/>
      <c r="I19" s="30"/>
      <c r="J19" s="30"/>
      <c r="K19" s="12"/>
      <c r="L19" s="16"/>
      <c r="M19" s="11"/>
      <c r="N19" s="11"/>
      <c r="O19" s="11"/>
      <c r="P19" s="12"/>
    </row>
    <row r="20" spans="1:17" ht="13.2">
      <c r="A20" s="9">
        <v>6</v>
      </c>
      <c r="B20" s="10"/>
      <c r="C20" s="28" t="s">
        <v>56</v>
      </c>
      <c r="D20" s="232" t="s">
        <v>65</v>
      </c>
      <c r="E20" s="412">
        <f>+E19</f>
        <v>1</v>
      </c>
      <c r="F20" s="63"/>
      <c r="G20" s="11"/>
      <c r="H20" s="11"/>
      <c r="I20" s="30"/>
      <c r="J20" s="30"/>
      <c r="K20" s="12"/>
      <c r="L20" s="16"/>
      <c r="M20" s="11"/>
      <c r="N20" s="11"/>
      <c r="O20" s="11"/>
      <c r="P20" s="12"/>
    </row>
    <row r="21" spans="1:17" ht="16.5" customHeight="1">
      <c r="A21" s="9">
        <v>7</v>
      </c>
      <c r="B21" s="10"/>
      <c r="C21" s="28" t="s">
        <v>57</v>
      </c>
      <c r="D21" s="29" t="s">
        <v>58</v>
      </c>
      <c r="E21" s="413">
        <v>1</v>
      </c>
      <c r="F21" s="63"/>
      <c r="G21" s="11"/>
      <c r="H21" s="11"/>
      <c r="I21" s="30"/>
      <c r="J21" s="30"/>
      <c r="K21" s="12"/>
      <c r="L21" s="16"/>
      <c r="M21" s="11"/>
      <c r="N21" s="11"/>
      <c r="O21" s="11"/>
      <c r="P21" s="12"/>
    </row>
    <row r="22" spans="1:17" ht="13.2">
      <c r="A22" s="9">
        <v>8</v>
      </c>
      <c r="B22" s="10"/>
      <c r="C22" s="31" t="s">
        <v>165</v>
      </c>
      <c r="D22" s="232" t="s">
        <v>65</v>
      </c>
      <c r="E22" s="412">
        <f>+E21</f>
        <v>1</v>
      </c>
      <c r="F22" s="64"/>
      <c r="G22" s="11"/>
      <c r="H22" s="11"/>
      <c r="I22" s="33"/>
      <c r="J22" s="32"/>
      <c r="K22" s="12"/>
      <c r="L22" s="16"/>
      <c r="M22" s="11"/>
      <c r="N22" s="11"/>
      <c r="O22" s="11"/>
      <c r="P22" s="12"/>
    </row>
    <row r="23" spans="1:17" ht="13.2">
      <c r="A23" s="9">
        <v>9</v>
      </c>
      <c r="B23" s="10"/>
      <c r="C23" s="31" t="s">
        <v>59</v>
      </c>
      <c r="D23" s="17" t="s">
        <v>52</v>
      </c>
      <c r="E23" s="124">
        <v>1</v>
      </c>
      <c r="F23" s="64"/>
      <c r="G23" s="11"/>
      <c r="H23" s="11"/>
      <c r="I23" s="32"/>
      <c r="J23" s="32"/>
      <c r="K23" s="12"/>
      <c r="L23" s="16"/>
      <c r="M23" s="11"/>
      <c r="N23" s="11"/>
      <c r="O23" s="11"/>
      <c r="P23" s="12"/>
      <c r="Q23" s="245"/>
    </row>
    <row r="24" spans="1:17" ht="13.2">
      <c r="A24" s="9">
        <v>10</v>
      </c>
      <c r="B24" s="10"/>
      <c r="C24" s="34" t="s">
        <v>60</v>
      </c>
      <c r="D24" s="19" t="s">
        <v>52</v>
      </c>
      <c r="E24" s="372">
        <v>1</v>
      </c>
      <c r="F24" s="60"/>
      <c r="G24" s="11"/>
      <c r="H24" s="11"/>
      <c r="I24" s="21"/>
      <c r="J24" s="21"/>
      <c r="K24" s="12"/>
      <c r="L24" s="16"/>
      <c r="M24" s="11"/>
      <c r="N24" s="11"/>
      <c r="O24" s="11"/>
      <c r="P24" s="12"/>
    </row>
    <row r="25" spans="1:17" ht="13.2">
      <c r="A25" s="9">
        <v>11</v>
      </c>
      <c r="B25" s="10"/>
      <c r="C25" s="34" t="s">
        <v>61</v>
      </c>
      <c r="D25" s="19" t="s">
        <v>62</v>
      </c>
      <c r="E25" s="372">
        <v>1</v>
      </c>
      <c r="F25" s="60"/>
      <c r="G25" s="11"/>
      <c r="H25" s="11"/>
      <c r="I25" s="21"/>
      <c r="J25" s="21"/>
      <c r="K25" s="12"/>
      <c r="L25" s="16"/>
      <c r="M25" s="11"/>
      <c r="N25" s="11"/>
      <c r="O25" s="11"/>
      <c r="P25" s="12"/>
    </row>
    <row r="26" spans="1:17" ht="13.2">
      <c r="A26" s="9">
        <v>12</v>
      </c>
      <c r="B26" s="10"/>
      <c r="C26" s="20" t="s">
        <v>63</v>
      </c>
      <c r="D26" s="35" t="s">
        <v>62</v>
      </c>
      <c r="E26" s="124">
        <v>1</v>
      </c>
      <c r="F26" s="64"/>
      <c r="G26" s="11"/>
      <c r="H26" s="11"/>
      <c r="I26" s="32"/>
      <c r="J26" s="32"/>
      <c r="K26" s="12"/>
      <c r="L26" s="16"/>
      <c r="M26" s="11"/>
      <c r="N26" s="11"/>
      <c r="O26" s="11"/>
      <c r="P26" s="12"/>
    </row>
    <row r="27" spans="1:17" ht="27" customHeight="1">
      <c r="A27" s="9">
        <v>13</v>
      </c>
      <c r="B27" s="10"/>
      <c r="C27" s="20" t="s">
        <v>64</v>
      </c>
      <c r="D27" s="18" t="s">
        <v>65</v>
      </c>
      <c r="E27" s="122">
        <v>1</v>
      </c>
      <c r="F27" s="60"/>
      <c r="G27" s="11"/>
      <c r="H27" s="11"/>
      <c r="I27" s="21"/>
      <c r="J27" s="21"/>
      <c r="K27" s="12"/>
      <c r="L27" s="16"/>
      <c r="M27" s="11"/>
      <c r="N27" s="11"/>
      <c r="O27" s="11"/>
      <c r="P27" s="12"/>
    </row>
    <row r="28" spans="1:17" ht="23.25" customHeight="1">
      <c r="A28" s="9"/>
      <c r="B28" s="10"/>
      <c r="C28" s="136" t="s">
        <v>66</v>
      </c>
      <c r="D28" s="14"/>
      <c r="E28" s="119"/>
      <c r="F28" s="13"/>
      <c r="G28" s="11"/>
      <c r="H28" s="11"/>
      <c r="I28" s="11"/>
      <c r="J28" s="11"/>
      <c r="K28" s="12"/>
      <c r="L28" s="16"/>
      <c r="M28" s="11"/>
      <c r="N28" s="11"/>
      <c r="O28" s="11"/>
      <c r="P28" s="12"/>
    </row>
    <row r="29" spans="1:17" ht="23.25" customHeight="1">
      <c r="A29" s="9"/>
      <c r="B29" s="10"/>
      <c r="C29" s="371" t="s">
        <v>215</v>
      </c>
      <c r="D29" s="14"/>
      <c r="E29" s="119"/>
      <c r="F29" s="13"/>
      <c r="G29" s="11"/>
      <c r="H29" s="11"/>
      <c r="I29" s="11"/>
      <c r="J29" s="11"/>
      <c r="K29" s="12"/>
      <c r="L29" s="16"/>
      <c r="M29" s="11"/>
      <c r="N29" s="11"/>
      <c r="O29" s="11"/>
      <c r="P29" s="12"/>
    </row>
    <row r="30" spans="1:17" ht="21" customHeight="1">
      <c r="A30" s="9"/>
      <c r="B30" s="10"/>
      <c r="C30" s="36" t="s">
        <v>67</v>
      </c>
      <c r="D30" s="18"/>
      <c r="E30" s="120"/>
      <c r="F30" s="13"/>
      <c r="G30" s="11"/>
      <c r="H30" s="11"/>
      <c r="I30" s="11"/>
      <c r="J30" s="11"/>
      <c r="K30" s="12"/>
      <c r="L30" s="16"/>
      <c r="M30" s="11"/>
      <c r="N30" s="11"/>
      <c r="O30" s="11"/>
      <c r="P30" s="12"/>
    </row>
    <row r="31" spans="1:17" ht="26.4">
      <c r="A31" s="9">
        <v>1</v>
      </c>
      <c r="B31" s="10"/>
      <c r="C31" s="20" t="s">
        <v>68</v>
      </c>
      <c r="D31" s="21" t="s">
        <v>69</v>
      </c>
      <c r="E31" s="122">
        <v>205</v>
      </c>
      <c r="F31" s="60"/>
      <c r="G31" s="11"/>
      <c r="H31" s="11"/>
      <c r="I31" s="21"/>
      <c r="J31" s="21"/>
      <c r="K31" s="12"/>
      <c r="L31" s="16"/>
      <c r="M31" s="11"/>
      <c r="N31" s="11"/>
      <c r="O31" s="11"/>
      <c r="P31" s="12"/>
    </row>
    <row r="32" spans="1:17" ht="13.2">
      <c r="A32" s="9"/>
      <c r="B32" s="10"/>
      <c r="C32" s="37" t="s">
        <v>70</v>
      </c>
      <c r="D32" s="19" t="s">
        <v>69</v>
      </c>
      <c r="E32" s="372">
        <f>+E31</f>
        <v>205</v>
      </c>
      <c r="F32" s="65"/>
      <c r="G32" s="11"/>
      <c r="H32" s="11"/>
      <c r="I32" s="21"/>
      <c r="J32" s="21"/>
      <c r="K32" s="12"/>
      <c r="L32" s="16"/>
      <c r="M32" s="11"/>
      <c r="N32" s="11"/>
      <c r="O32" s="11"/>
      <c r="P32" s="12"/>
    </row>
    <row r="33" spans="1:23" ht="13.2">
      <c r="A33" s="76"/>
      <c r="B33" s="17"/>
      <c r="C33" s="37" t="s">
        <v>71</v>
      </c>
      <c r="D33" s="19" t="s">
        <v>69</v>
      </c>
      <c r="E33" s="372">
        <f>+E31*1.1</f>
        <v>225.50000000000003</v>
      </c>
      <c r="F33" s="65"/>
      <c r="G33" s="11"/>
      <c r="H33" s="11"/>
      <c r="I33" s="21"/>
      <c r="J33" s="21"/>
      <c r="K33" s="12"/>
      <c r="L33" s="16"/>
      <c r="M33" s="11"/>
      <c r="N33" s="11"/>
      <c r="O33" s="11"/>
      <c r="P33" s="12"/>
    </row>
    <row r="34" spans="1:23" ht="13.2">
      <c r="A34" s="9">
        <v>2</v>
      </c>
      <c r="B34" s="10"/>
      <c r="C34" s="38" t="s">
        <v>72</v>
      </c>
      <c r="D34" s="21" t="s">
        <v>69</v>
      </c>
      <c r="E34" s="122">
        <v>54</v>
      </c>
      <c r="F34" s="60"/>
      <c r="G34" s="11"/>
      <c r="H34" s="11"/>
      <c r="I34" s="39"/>
      <c r="J34" s="39"/>
      <c r="K34" s="12"/>
      <c r="L34" s="16"/>
      <c r="M34" s="11"/>
      <c r="N34" s="11"/>
      <c r="O34" s="11"/>
      <c r="P34" s="12"/>
    </row>
    <row r="35" spans="1:23" ht="13.2">
      <c r="A35" s="9"/>
      <c r="B35" s="10"/>
      <c r="C35" s="40" t="s">
        <v>73</v>
      </c>
      <c r="D35" s="17" t="s">
        <v>69</v>
      </c>
      <c r="E35" s="124">
        <f>+E34*1.17</f>
        <v>63.179999999999993</v>
      </c>
      <c r="F35" s="66"/>
      <c r="G35" s="11"/>
      <c r="H35" s="11"/>
      <c r="I35" s="21"/>
      <c r="J35" s="21"/>
      <c r="K35" s="12"/>
      <c r="L35" s="16"/>
      <c r="M35" s="11"/>
      <c r="N35" s="11"/>
      <c r="O35" s="11"/>
      <c r="P35" s="12"/>
    </row>
    <row r="36" spans="1:23" ht="13.2">
      <c r="A36" s="9"/>
      <c r="B36" s="10"/>
      <c r="C36" s="40" t="s">
        <v>74</v>
      </c>
      <c r="D36" s="17" t="s">
        <v>62</v>
      </c>
      <c r="E36" s="124">
        <v>1</v>
      </c>
      <c r="F36" s="66"/>
      <c r="G36" s="11"/>
      <c r="H36" s="11"/>
      <c r="I36" s="21"/>
      <c r="J36" s="21"/>
      <c r="K36" s="12"/>
      <c r="L36" s="16"/>
      <c r="M36" s="11"/>
      <c r="N36" s="11"/>
      <c r="O36" s="11"/>
      <c r="P36" s="12"/>
    </row>
    <row r="37" spans="1:23" ht="13.2">
      <c r="A37" s="9">
        <v>3</v>
      </c>
      <c r="B37" s="10"/>
      <c r="C37" s="20" t="s">
        <v>362</v>
      </c>
      <c r="D37" s="21" t="s">
        <v>62</v>
      </c>
      <c r="E37" s="122">
        <v>1</v>
      </c>
      <c r="F37" s="60"/>
      <c r="G37" s="11"/>
      <c r="H37" s="11"/>
      <c r="I37" s="39"/>
      <c r="J37" s="39"/>
      <c r="K37" s="12"/>
      <c r="L37" s="16"/>
      <c r="M37" s="11"/>
      <c r="N37" s="11"/>
      <c r="O37" s="11"/>
      <c r="P37" s="12"/>
    </row>
    <row r="38" spans="1:23" ht="39.6">
      <c r="A38" s="9">
        <v>4</v>
      </c>
      <c r="B38" s="10"/>
      <c r="C38" s="41" t="s">
        <v>363</v>
      </c>
      <c r="D38" s="18" t="s">
        <v>52</v>
      </c>
      <c r="E38" s="122">
        <v>1</v>
      </c>
      <c r="F38" s="60"/>
      <c r="G38" s="11"/>
      <c r="H38" s="11"/>
      <c r="I38" s="39"/>
      <c r="J38" s="39"/>
      <c r="K38" s="12"/>
      <c r="L38" s="16"/>
      <c r="M38" s="11"/>
      <c r="N38" s="11"/>
      <c r="O38" s="11"/>
      <c r="P38" s="12"/>
    </row>
    <row r="39" spans="1:23" ht="26.4">
      <c r="A39" s="9">
        <v>5</v>
      </c>
      <c r="B39" s="10"/>
      <c r="C39" s="42" t="s">
        <v>75</v>
      </c>
      <c r="D39" s="18" t="s">
        <v>69</v>
      </c>
      <c r="E39" s="122">
        <v>30</v>
      </c>
      <c r="F39" s="67"/>
      <c r="G39" s="11"/>
      <c r="H39" s="11"/>
      <c r="I39" s="44"/>
      <c r="J39" s="44"/>
      <c r="K39" s="12"/>
      <c r="L39" s="16"/>
      <c r="M39" s="11"/>
      <c r="N39" s="11"/>
      <c r="O39" s="11"/>
      <c r="P39" s="12"/>
    </row>
    <row r="40" spans="1:23" ht="26.4">
      <c r="A40" s="9">
        <v>6</v>
      </c>
      <c r="B40" s="10"/>
      <c r="C40" s="41" t="s">
        <v>76</v>
      </c>
      <c r="D40" s="18" t="s">
        <v>69</v>
      </c>
      <c r="E40" s="122">
        <f>+E43+E71</f>
        <v>345.45</v>
      </c>
      <c r="F40" s="60"/>
      <c r="G40" s="11"/>
      <c r="H40" s="11"/>
      <c r="I40" s="39"/>
      <c r="J40" s="39"/>
      <c r="K40" s="12"/>
      <c r="L40" s="16"/>
      <c r="M40" s="11"/>
      <c r="N40" s="11"/>
      <c r="O40" s="11"/>
      <c r="P40" s="12"/>
      <c r="W40" s="227"/>
    </row>
    <row r="41" spans="1:23" ht="24" customHeight="1">
      <c r="A41" s="9">
        <v>7</v>
      </c>
      <c r="B41" s="10"/>
      <c r="C41" s="42" t="s">
        <v>77</v>
      </c>
      <c r="D41" s="18" t="s">
        <v>78</v>
      </c>
      <c r="E41" s="122">
        <v>9</v>
      </c>
      <c r="F41" s="60"/>
      <c r="G41" s="11"/>
      <c r="H41" s="11"/>
      <c r="I41" s="21"/>
      <c r="J41" s="39"/>
      <c r="K41" s="12"/>
      <c r="L41" s="16"/>
      <c r="M41" s="11"/>
      <c r="N41" s="11"/>
      <c r="O41" s="11"/>
      <c r="P41" s="12"/>
      <c r="R41" s="227"/>
    </row>
    <row r="42" spans="1:23" ht="30" customHeight="1">
      <c r="A42" s="9"/>
      <c r="B42" s="10"/>
      <c r="C42" s="375" t="s">
        <v>272</v>
      </c>
      <c r="D42" s="45"/>
      <c r="E42" s="253"/>
      <c r="F42" s="13"/>
      <c r="G42" s="11"/>
      <c r="H42" s="11"/>
      <c r="I42" s="11"/>
      <c r="J42" s="11"/>
      <c r="K42" s="12"/>
      <c r="L42" s="16"/>
      <c r="M42" s="11"/>
      <c r="N42" s="11"/>
      <c r="O42" s="11"/>
      <c r="P42" s="12"/>
    </row>
    <row r="43" spans="1:23" ht="39.6">
      <c r="A43" s="9">
        <v>8</v>
      </c>
      <c r="B43" s="10"/>
      <c r="C43" s="20" t="s">
        <v>79</v>
      </c>
      <c r="D43" s="17" t="s">
        <v>69</v>
      </c>
      <c r="E43" s="124">
        <v>324.25</v>
      </c>
      <c r="F43" s="68"/>
      <c r="G43" s="11"/>
      <c r="H43" s="11"/>
      <c r="I43" s="46"/>
      <c r="J43" s="21"/>
      <c r="K43" s="12"/>
      <c r="L43" s="16"/>
      <c r="M43" s="11"/>
      <c r="N43" s="11"/>
      <c r="O43" s="11"/>
      <c r="P43" s="12"/>
    </row>
    <row r="44" spans="1:23" ht="13.2">
      <c r="A44" s="9"/>
      <c r="B44" s="10"/>
      <c r="C44" s="40" t="s">
        <v>277</v>
      </c>
      <c r="D44" s="17" t="s">
        <v>78</v>
      </c>
      <c r="E44" s="124">
        <f>0.68*1.05</f>
        <v>0.71400000000000008</v>
      </c>
      <c r="F44" s="68"/>
      <c r="G44" s="11"/>
      <c r="H44" s="11"/>
      <c r="I44" s="43"/>
      <c r="J44" s="21"/>
      <c r="K44" s="12"/>
      <c r="L44" s="16"/>
      <c r="M44" s="11"/>
      <c r="N44" s="11"/>
      <c r="O44" s="11"/>
      <c r="P44" s="12"/>
    </row>
    <row r="45" spans="1:23" ht="13.2">
      <c r="A45" s="9"/>
      <c r="B45" s="10"/>
      <c r="C45" s="40" t="s">
        <v>278</v>
      </c>
      <c r="D45" s="17" t="s">
        <v>78</v>
      </c>
      <c r="E45" s="124">
        <f>5.33*1.05</f>
        <v>5.5965000000000007</v>
      </c>
      <c r="F45" s="68"/>
      <c r="G45" s="11"/>
      <c r="H45" s="11"/>
      <c r="I45" s="44"/>
      <c r="J45" s="44"/>
      <c r="K45" s="12"/>
      <c r="L45" s="16"/>
      <c r="M45" s="11"/>
      <c r="N45" s="11"/>
      <c r="O45" s="11"/>
      <c r="P45" s="12"/>
    </row>
    <row r="46" spans="1:23" ht="13.2">
      <c r="A46" s="9"/>
      <c r="B46" s="10"/>
      <c r="C46" s="40" t="s">
        <v>279</v>
      </c>
      <c r="D46" s="17" t="s">
        <v>78</v>
      </c>
      <c r="E46" s="124">
        <f>0.59*1.05</f>
        <v>0.61949999999999994</v>
      </c>
      <c r="F46" s="68"/>
      <c r="G46" s="11"/>
      <c r="H46" s="11"/>
      <c r="I46" s="44"/>
      <c r="J46" s="44"/>
      <c r="K46" s="12"/>
      <c r="L46" s="16"/>
      <c r="M46" s="11"/>
      <c r="N46" s="11"/>
      <c r="O46" s="11"/>
      <c r="P46" s="12"/>
    </row>
    <row r="47" spans="1:23" ht="13.2">
      <c r="A47" s="76"/>
      <c r="B47" s="17"/>
      <c r="C47" s="40" t="s">
        <v>280</v>
      </c>
      <c r="D47" s="17" t="s">
        <v>78</v>
      </c>
      <c r="E47" s="124">
        <f>0.95*1.05</f>
        <v>0.99749999999999994</v>
      </c>
      <c r="F47" s="68"/>
      <c r="G47" s="11"/>
      <c r="H47" s="11"/>
      <c r="I47" s="44"/>
      <c r="J47" s="44"/>
      <c r="K47" s="12"/>
      <c r="L47" s="16"/>
      <c r="M47" s="11"/>
      <c r="N47" s="11"/>
      <c r="O47" s="11"/>
      <c r="P47" s="12"/>
    </row>
    <row r="48" spans="1:23" ht="13.2">
      <c r="A48" s="9"/>
      <c r="B48" s="10"/>
      <c r="C48" s="40" t="s">
        <v>281</v>
      </c>
      <c r="D48" s="17" t="s">
        <v>78</v>
      </c>
      <c r="E48" s="124">
        <f>0.49*1.05</f>
        <v>0.51449999999999996</v>
      </c>
      <c r="F48" s="68"/>
      <c r="G48" s="11"/>
      <c r="H48" s="11"/>
      <c r="I48" s="44"/>
      <c r="J48" s="44"/>
      <c r="K48" s="12"/>
      <c r="L48" s="16"/>
      <c r="M48" s="11"/>
      <c r="N48" s="11"/>
      <c r="O48" s="11"/>
      <c r="P48" s="12"/>
      <c r="Q48" s="132"/>
    </row>
    <row r="49" spans="1:17" ht="13.2">
      <c r="A49" s="9"/>
      <c r="B49" s="10"/>
      <c r="C49" s="40" t="s">
        <v>282</v>
      </c>
      <c r="D49" s="17" t="s">
        <v>78</v>
      </c>
      <c r="E49" s="124">
        <f>0.04*1.05</f>
        <v>4.2000000000000003E-2</v>
      </c>
      <c r="F49" s="68"/>
      <c r="G49" s="11"/>
      <c r="H49" s="11"/>
      <c r="I49" s="44"/>
      <c r="J49" s="44"/>
      <c r="K49" s="12"/>
      <c r="L49" s="16"/>
      <c r="M49" s="11"/>
      <c r="N49" s="11"/>
      <c r="O49" s="11"/>
      <c r="P49" s="12"/>
    </row>
    <row r="50" spans="1:17" ht="13.2">
      <c r="A50" s="9"/>
      <c r="B50" s="10"/>
      <c r="C50" s="47" t="s">
        <v>80</v>
      </c>
      <c r="D50" s="17" t="s">
        <v>52</v>
      </c>
      <c r="E50" s="124">
        <f>258+142</f>
        <v>400</v>
      </c>
      <c r="F50" s="68"/>
      <c r="G50" s="11"/>
      <c r="H50" s="11"/>
      <c r="I50" s="44"/>
      <c r="J50" s="44"/>
      <c r="K50" s="12"/>
      <c r="L50" s="16"/>
      <c r="M50" s="11"/>
      <c r="N50" s="11"/>
      <c r="O50" s="11"/>
      <c r="P50" s="12"/>
    </row>
    <row r="51" spans="1:17" ht="13.2">
      <c r="A51" s="9"/>
      <c r="B51" s="10"/>
      <c r="C51" s="40" t="s">
        <v>81</v>
      </c>
      <c r="D51" s="17" t="s">
        <v>52</v>
      </c>
      <c r="E51" s="124">
        <v>848</v>
      </c>
      <c r="F51" s="68"/>
      <c r="G51" s="11"/>
      <c r="H51" s="11"/>
      <c r="I51" s="44"/>
      <c r="J51" s="44"/>
      <c r="K51" s="12"/>
      <c r="L51" s="16"/>
      <c r="M51" s="11"/>
      <c r="N51" s="11"/>
      <c r="O51" s="11"/>
      <c r="P51" s="12"/>
    </row>
    <row r="52" spans="1:17" ht="26.4">
      <c r="A52" s="9"/>
      <c r="B52" s="10"/>
      <c r="C52" s="40" t="s">
        <v>82</v>
      </c>
      <c r="D52" s="17" t="s">
        <v>52</v>
      </c>
      <c r="E52" s="124">
        <f>+E51*2</f>
        <v>1696</v>
      </c>
      <c r="F52" s="68"/>
      <c r="G52" s="11"/>
      <c r="H52" s="11"/>
      <c r="I52" s="44"/>
      <c r="J52" s="44"/>
      <c r="K52" s="12"/>
      <c r="L52" s="16"/>
      <c r="M52" s="11"/>
      <c r="N52" s="11"/>
      <c r="O52" s="11"/>
      <c r="P52" s="12"/>
    </row>
    <row r="53" spans="1:17" ht="13.2">
      <c r="A53" s="9"/>
      <c r="B53" s="10"/>
      <c r="C53" s="40" t="s">
        <v>83</v>
      </c>
      <c r="D53" s="48" t="s">
        <v>52</v>
      </c>
      <c r="E53" s="123">
        <f>+E52</f>
        <v>1696</v>
      </c>
      <c r="F53" s="69"/>
      <c r="G53" s="11"/>
      <c r="H53" s="11"/>
      <c r="I53" s="44"/>
      <c r="J53" s="44"/>
      <c r="K53" s="12"/>
      <c r="L53" s="16"/>
      <c r="M53" s="11"/>
      <c r="N53" s="11"/>
      <c r="O53" s="11"/>
      <c r="P53" s="12"/>
    </row>
    <row r="54" spans="1:17" ht="13.2">
      <c r="A54" s="9"/>
      <c r="B54" s="10"/>
      <c r="C54" s="49" t="s">
        <v>84</v>
      </c>
      <c r="D54" s="48" t="s">
        <v>51</v>
      </c>
      <c r="E54" s="122">
        <f>+(1227.24+147.32)*1.1</f>
        <v>1512.0160000000001</v>
      </c>
      <c r="F54" s="70"/>
      <c r="G54" s="11"/>
      <c r="H54" s="11"/>
      <c r="I54" s="48"/>
      <c r="J54" s="44"/>
      <c r="K54" s="12"/>
      <c r="L54" s="16"/>
      <c r="M54" s="11"/>
      <c r="N54" s="11"/>
      <c r="O54" s="11"/>
      <c r="P54" s="12"/>
    </row>
    <row r="55" spans="1:17" ht="13.2">
      <c r="A55" s="9"/>
      <c r="B55" s="10"/>
      <c r="C55" s="47" t="s">
        <v>85</v>
      </c>
      <c r="D55" s="17" t="s">
        <v>62</v>
      </c>
      <c r="E55" s="124">
        <v>1</v>
      </c>
      <c r="F55" s="68"/>
      <c r="G55" s="11"/>
      <c r="H55" s="11"/>
      <c r="I55" s="44"/>
      <c r="J55" s="44"/>
      <c r="K55" s="12"/>
      <c r="L55" s="16"/>
      <c r="M55" s="11"/>
      <c r="N55" s="11"/>
      <c r="O55" s="11"/>
      <c r="P55" s="12"/>
    </row>
    <row r="56" spans="1:17" ht="39.6">
      <c r="A56" s="9">
        <v>9</v>
      </c>
      <c r="B56" s="10"/>
      <c r="C56" s="50" t="s">
        <v>283</v>
      </c>
      <c r="D56" s="51" t="s">
        <v>69</v>
      </c>
      <c r="E56" s="373">
        <f>+E43</f>
        <v>324.25</v>
      </c>
      <c r="F56" s="71"/>
      <c r="G56" s="11"/>
      <c r="H56" s="11"/>
      <c r="I56" s="52"/>
      <c r="J56" s="51"/>
      <c r="K56" s="12"/>
      <c r="L56" s="16"/>
      <c r="M56" s="11"/>
      <c r="N56" s="11"/>
      <c r="O56" s="11"/>
      <c r="P56" s="12"/>
    </row>
    <row r="57" spans="1:17" ht="26.4">
      <c r="A57" s="9">
        <v>10</v>
      </c>
      <c r="B57" s="10"/>
      <c r="C57" s="50" t="s">
        <v>364</v>
      </c>
      <c r="D57" s="17" t="s">
        <v>69</v>
      </c>
      <c r="E57" s="124">
        <v>337.83</v>
      </c>
      <c r="F57" s="71"/>
      <c r="G57" s="11"/>
      <c r="H57" s="11"/>
      <c r="I57" s="52"/>
      <c r="J57" s="51"/>
      <c r="K57" s="12"/>
      <c r="L57" s="16"/>
      <c r="M57" s="11"/>
      <c r="N57" s="11"/>
      <c r="O57" s="11"/>
      <c r="P57" s="12"/>
    </row>
    <row r="58" spans="1:17" ht="26.4">
      <c r="A58" s="9"/>
      <c r="B58" s="10"/>
      <c r="C58" s="40" t="s">
        <v>284</v>
      </c>
      <c r="D58" s="17" t="s">
        <v>69</v>
      </c>
      <c r="E58" s="124">
        <f>+E57*1.04</f>
        <v>351.34319999999997</v>
      </c>
      <c r="F58" s="68"/>
      <c r="G58" s="11"/>
      <c r="H58" s="11"/>
      <c r="I58" s="11"/>
      <c r="J58" s="39"/>
      <c r="K58" s="12"/>
      <c r="L58" s="16"/>
      <c r="M58" s="11"/>
      <c r="N58" s="11"/>
      <c r="O58" s="11"/>
      <c r="P58" s="12"/>
      <c r="Q58" s="3"/>
    </row>
    <row r="59" spans="1:17" ht="13.2">
      <c r="A59" s="9"/>
      <c r="B59" s="10"/>
      <c r="C59" s="40" t="s">
        <v>86</v>
      </c>
      <c r="D59" s="17" t="s">
        <v>51</v>
      </c>
      <c r="E59" s="124">
        <f>304.7*1.1</f>
        <v>335.17</v>
      </c>
      <c r="F59" s="68"/>
      <c r="G59" s="11"/>
      <c r="H59" s="11"/>
      <c r="I59" s="39"/>
      <c r="J59" s="39"/>
      <c r="K59" s="12"/>
      <c r="L59" s="16"/>
      <c r="M59" s="11"/>
      <c r="N59" s="11"/>
      <c r="O59" s="11"/>
      <c r="P59" s="12"/>
    </row>
    <row r="60" spans="1:17" ht="26.4">
      <c r="A60" s="76"/>
      <c r="B60" s="17"/>
      <c r="C60" s="47" t="s">
        <v>87</v>
      </c>
      <c r="D60" s="17" t="s">
        <v>52</v>
      </c>
      <c r="E60" s="124">
        <f>7056+211</f>
        <v>7267</v>
      </c>
      <c r="F60" s="68"/>
      <c r="G60" s="11"/>
      <c r="H60" s="11"/>
      <c r="I60" s="39"/>
      <c r="J60" s="39"/>
      <c r="K60" s="12"/>
      <c r="L60" s="16"/>
      <c r="M60" s="11"/>
      <c r="N60" s="11"/>
      <c r="O60" s="11"/>
      <c r="P60" s="12"/>
    </row>
    <row r="61" spans="1:17" ht="13.2">
      <c r="A61" s="9">
        <v>11</v>
      </c>
      <c r="B61" s="10"/>
      <c r="C61" s="53" t="s">
        <v>88</v>
      </c>
      <c r="D61" s="17" t="s">
        <v>51</v>
      </c>
      <c r="E61" s="124">
        <v>36.94</v>
      </c>
      <c r="F61" s="68"/>
      <c r="G61" s="11"/>
      <c r="H61" s="11"/>
      <c r="I61" s="51"/>
      <c r="J61" s="51"/>
      <c r="K61" s="12"/>
      <c r="L61" s="16"/>
      <c r="M61" s="11"/>
      <c r="N61" s="11"/>
      <c r="O61" s="11"/>
      <c r="P61" s="12"/>
    </row>
    <row r="62" spans="1:17" ht="26.4">
      <c r="A62" s="9">
        <v>12</v>
      </c>
      <c r="B62" s="10"/>
      <c r="C62" s="54" t="s">
        <v>89</v>
      </c>
      <c r="D62" s="51" t="s">
        <v>51</v>
      </c>
      <c r="E62" s="373">
        <v>90.54</v>
      </c>
      <c r="F62" s="71"/>
      <c r="G62" s="11"/>
      <c r="H62" s="11"/>
      <c r="I62" s="51"/>
      <c r="J62" s="51"/>
      <c r="K62" s="12"/>
      <c r="L62" s="16"/>
      <c r="M62" s="11"/>
      <c r="N62" s="11"/>
      <c r="O62" s="11"/>
      <c r="P62" s="12"/>
    </row>
    <row r="63" spans="1:17" ht="21" customHeight="1">
      <c r="A63" s="9"/>
      <c r="B63" s="10"/>
      <c r="C63" s="364" t="s">
        <v>285</v>
      </c>
      <c r="D63" s="17"/>
      <c r="E63" s="253"/>
      <c r="F63" s="13"/>
      <c r="G63" s="11"/>
      <c r="H63" s="11"/>
      <c r="I63" s="11"/>
      <c r="J63" s="11"/>
      <c r="K63" s="12"/>
      <c r="L63" s="16"/>
      <c r="M63" s="11"/>
      <c r="N63" s="11"/>
      <c r="O63" s="11"/>
      <c r="P63" s="12"/>
    </row>
    <row r="64" spans="1:17" ht="26.4">
      <c r="A64" s="9">
        <v>13</v>
      </c>
      <c r="B64" s="10"/>
      <c r="C64" s="41" t="s">
        <v>90</v>
      </c>
      <c r="D64" s="18" t="s">
        <v>51</v>
      </c>
      <c r="E64" s="122">
        <v>147.32</v>
      </c>
      <c r="F64" s="60"/>
      <c r="G64" s="11"/>
      <c r="H64" s="11"/>
      <c r="I64" s="39"/>
      <c r="J64" s="39"/>
      <c r="K64" s="12"/>
      <c r="L64" s="16"/>
      <c r="M64" s="11"/>
      <c r="N64" s="11"/>
      <c r="O64" s="11"/>
      <c r="P64" s="12"/>
    </row>
    <row r="65" spans="1:26" ht="13.2">
      <c r="A65" s="9"/>
      <c r="B65" s="10"/>
      <c r="C65" s="37" t="s">
        <v>286</v>
      </c>
      <c r="D65" s="17" t="s">
        <v>52</v>
      </c>
      <c r="E65" s="124">
        <v>40</v>
      </c>
      <c r="F65" s="68"/>
      <c r="G65" s="11"/>
      <c r="H65" s="11"/>
      <c r="I65" s="51"/>
      <c r="J65" s="51"/>
      <c r="K65" s="12"/>
      <c r="L65" s="16"/>
      <c r="M65" s="11"/>
      <c r="N65" s="11"/>
      <c r="O65" s="11"/>
      <c r="P65" s="12"/>
    </row>
    <row r="66" spans="1:26" ht="13.2">
      <c r="A66" s="9"/>
      <c r="B66" s="10"/>
      <c r="C66" s="37" t="s">
        <v>91</v>
      </c>
      <c r="D66" s="17" t="s">
        <v>52</v>
      </c>
      <c r="E66" s="124">
        <v>606</v>
      </c>
      <c r="F66" s="68"/>
      <c r="G66" s="11"/>
      <c r="H66" s="11"/>
      <c r="I66" s="51"/>
      <c r="J66" s="51"/>
      <c r="K66" s="12"/>
      <c r="L66" s="16"/>
      <c r="M66" s="11"/>
      <c r="N66" s="11"/>
      <c r="O66" s="11"/>
      <c r="P66" s="12"/>
    </row>
    <row r="67" spans="1:26" ht="26.4">
      <c r="A67" s="9"/>
      <c r="B67" s="10"/>
      <c r="C67" s="40" t="s">
        <v>92</v>
      </c>
      <c r="D67" s="17" t="s">
        <v>52</v>
      </c>
      <c r="E67" s="124">
        <v>190</v>
      </c>
      <c r="F67" s="68"/>
      <c r="G67" s="11"/>
      <c r="H67" s="11"/>
      <c r="I67" s="39"/>
      <c r="J67" s="39"/>
      <c r="K67" s="12"/>
      <c r="L67" s="16"/>
      <c r="M67" s="11"/>
      <c r="N67" s="11"/>
      <c r="O67" s="11"/>
      <c r="P67" s="12"/>
    </row>
    <row r="68" spans="1:26" ht="26.4">
      <c r="A68" s="9"/>
      <c r="B68" s="10"/>
      <c r="C68" s="40" t="s">
        <v>82</v>
      </c>
      <c r="D68" s="17" t="s">
        <v>52</v>
      </c>
      <c r="E68" s="124">
        <f>+E67*2</f>
        <v>380</v>
      </c>
      <c r="F68" s="68"/>
      <c r="G68" s="11"/>
      <c r="H68" s="11"/>
      <c r="I68" s="39"/>
      <c r="J68" s="39"/>
      <c r="K68" s="12"/>
      <c r="L68" s="16"/>
      <c r="M68" s="11"/>
      <c r="N68" s="11"/>
      <c r="O68" s="11"/>
      <c r="P68" s="12"/>
    </row>
    <row r="69" spans="1:26" ht="13.2">
      <c r="A69" s="9"/>
      <c r="B69" s="10"/>
      <c r="C69" s="40" t="s">
        <v>93</v>
      </c>
      <c r="D69" s="17" t="s">
        <v>52</v>
      </c>
      <c r="E69" s="124">
        <f>+E68</f>
        <v>380</v>
      </c>
      <c r="F69" s="68"/>
      <c r="G69" s="11"/>
      <c r="H69" s="11"/>
      <c r="I69" s="39"/>
      <c r="J69" s="39"/>
      <c r="K69" s="12"/>
      <c r="L69" s="16"/>
      <c r="M69" s="11"/>
      <c r="N69" s="11"/>
      <c r="O69" s="11"/>
      <c r="P69" s="12"/>
    </row>
    <row r="70" spans="1:26" ht="39.6">
      <c r="A70" s="9">
        <v>14</v>
      </c>
      <c r="B70" s="10"/>
      <c r="C70" s="20" t="s">
        <v>365</v>
      </c>
      <c r="D70" s="17" t="s">
        <v>69</v>
      </c>
      <c r="E70" s="124">
        <v>9.9</v>
      </c>
      <c r="F70" s="72"/>
      <c r="G70" s="11"/>
      <c r="H70" s="11"/>
      <c r="I70" s="52"/>
      <c r="J70" s="51"/>
      <c r="K70" s="12"/>
      <c r="L70" s="16"/>
      <c r="M70" s="11"/>
      <c r="N70" s="11"/>
      <c r="O70" s="11"/>
      <c r="P70" s="12"/>
      <c r="R70" s="230"/>
      <c r="V70" s="3"/>
      <c r="W70" s="227"/>
      <c r="Z70" s="234"/>
    </row>
    <row r="71" spans="1:26" ht="13.2">
      <c r="A71" s="9">
        <v>15</v>
      </c>
      <c r="B71" s="10"/>
      <c r="C71" s="50" t="s">
        <v>287</v>
      </c>
      <c r="D71" s="51" t="s">
        <v>69</v>
      </c>
      <c r="E71" s="373">
        <v>21.2</v>
      </c>
      <c r="F71" s="71"/>
      <c r="G71" s="11"/>
      <c r="H71" s="11"/>
      <c r="I71" s="51"/>
      <c r="J71" s="51"/>
      <c r="K71" s="12"/>
      <c r="L71" s="16"/>
      <c r="M71" s="11"/>
      <c r="N71" s="11"/>
      <c r="O71" s="11"/>
      <c r="P71" s="12"/>
      <c r="R71" s="230"/>
      <c r="W71" s="227"/>
      <c r="Y71" s="245"/>
    </row>
    <row r="72" spans="1:26" ht="13.2">
      <c r="A72" s="9"/>
      <c r="B72" s="10"/>
      <c r="C72" s="40" t="s">
        <v>288</v>
      </c>
      <c r="D72" s="17" t="s">
        <v>69</v>
      </c>
      <c r="E72" s="124">
        <f>+E71*1.05</f>
        <v>22.26</v>
      </c>
      <c r="F72" s="68"/>
      <c r="G72" s="11"/>
      <c r="H72" s="11"/>
      <c r="I72" s="39"/>
      <c r="J72" s="39"/>
      <c r="K72" s="12"/>
      <c r="L72" s="16"/>
      <c r="M72" s="11"/>
      <c r="N72" s="11"/>
      <c r="O72" s="11"/>
      <c r="P72" s="12"/>
      <c r="R72" s="235"/>
      <c r="Y72" s="235"/>
    </row>
    <row r="73" spans="1:26" ht="26.4">
      <c r="A73" s="9"/>
      <c r="B73" s="10"/>
      <c r="C73" s="40" t="s">
        <v>87</v>
      </c>
      <c r="D73" s="17" t="s">
        <v>52</v>
      </c>
      <c r="E73" s="124">
        <v>303</v>
      </c>
      <c r="F73" s="68"/>
      <c r="G73" s="11"/>
      <c r="H73" s="11"/>
      <c r="I73" s="39"/>
      <c r="J73" s="39"/>
      <c r="K73" s="12"/>
      <c r="L73" s="16"/>
      <c r="M73" s="11"/>
      <c r="N73" s="11"/>
      <c r="O73" s="11"/>
      <c r="P73" s="12"/>
      <c r="R73" s="235"/>
      <c r="Y73" s="235"/>
    </row>
    <row r="74" spans="1:26" ht="13.2">
      <c r="A74" s="9">
        <v>16</v>
      </c>
      <c r="B74" s="10"/>
      <c r="C74" s="25" t="s">
        <v>94</v>
      </c>
      <c r="D74" s="17" t="s">
        <v>51</v>
      </c>
      <c r="E74" s="124">
        <v>41.4</v>
      </c>
      <c r="F74" s="68"/>
      <c r="G74" s="11"/>
      <c r="H74" s="11"/>
      <c r="I74" s="51"/>
      <c r="J74" s="51"/>
      <c r="K74" s="12"/>
      <c r="L74" s="16"/>
      <c r="M74" s="11"/>
      <c r="N74" s="11"/>
      <c r="O74" s="11"/>
      <c r="P74" s="12"/>
    </row>
    <row r="75" spans="1:26" ht="13.2">
      <c r="A75" s="9"/>
      <c r="B75" s="10"/>
      <c r="C75" s="47" t="s">
        <v>366</v>
      </c>
      <c r="D75" s="17" t="s">
        <v>69</v>
      </c>
      <c r="E75" s="124">
        <f>7.87*1.1</f>
        <v>8.657</v>
      </c>
      <c r="F75" s="68"/>
      <c r="G75" s="11"/>
      <c r="H75" s="11"/>
      <c r="I75" s="32"/>
      <c r="J75" s="44"/>
      <c r="K75" s="12"/>
      <c r="L75" s="16"/>
      <c r="M75" s="11"/>
      <c r="N75" s="11"/>
      <c r="O75" s="11"/>
      <c r="P75" s="12"/>
    </row>
    <row r="76" spans="1:26" ht="26.4">
      <c r="A76" s="9"/>
      <c r="B76" s="10"/>
      <c r="C76" s="40" t="s">
        <v>289</v>
      </c>
      <c r="D76" s="18" t="s">
        <v>69</v>
      </c>
      <c r="E76" s="122">
        <f>+E74*0.4*1.05</f>
        <v>17.387999999999998</v>
      </c>
      <c r="F76" s="60"/>
      <c r="G76" s="11"/>
      <c r="H76" s="11"/>
      <c r="I76" s="21"/>
      <c r="J76" s="21"/>
      <c r="K76" s="12"/>
      <c r="L76" s="16"/>
      <c r="M76" s="11"/>
      <c r="N76" s="11"/>
      <c r="O76" s="11"/>
      <c r="P76" s="12"/>
    </row>
    <row r="77" spans="1:26" ht="13.2">
      <c r="A77" s="76"/>
      <c r="B77" s="17"/>
      <c r="C77" s="40" t="s">
        <v>95</v>
      </c>
      <c r="D77" s="17" t="s">
        <v>51</v>
      </c>
      <c r="E77" s="124">
        <f>+E74*1.1</f>
        <v>45.54</v>
      </c>
      <c r="F77" s="68"/>
      <c r="G77" s="11"/>
      <c r="H77" s="11"/>
      <c r="I77" s="39"/>
      <c r="J77" s="39"/>
      <c r="K77" s="12"/>
      <c r="L77" s="16"/>
      <c r="M77" s="11"/>
      <c r="N77" s="11"/>
      <c r="O77" s="11"/>
      <c r="P77" s="12"/>
    </row>
    <row r="78" spans="1:26" ht="13.2">
      <c r="A78" s="9"/>
      <c r="B78" s="10"/>
      <c r="C78" s="40" t="s">
        <v>96</v>
      </c>
      <c r="D78" s="18" t="s">
        <v>97</v>
      </c>
      <c r="E78" s="122">
        <v>2</v>
      </c>
      <c r="F78" s="60"/>
      <c r="G78" s="11"/>
      <c r="H78" s="11"/>
      <c r="I78" s="21"/>
      <c r="J78" s="21"/>
      <c r="K78" s="12"/>
      <c r="L78" s="16"/>
      <c r="M78" s="11"/>
      <c r="N78" s="11"/>
      <c r="O78" s="11"/>
      <c r="P78" s="12"/>
    </row>
    <row r="79" spans="1:26" ht="13.2">
      <c r="A79" s="9"/>
      <c r="B79" s="10"/>
      <c r="C79" s="40" t="s">
        <v>98</v>
      </c>
      <c r="D79" s="18" t="s">
        <v>97</v>
      </c>
      <c r="E79" s="122">
        <v>355</v>
      </c>
      <c r="F79" s="60"/>
      <c r="G79" s="11"/>
      <c r="H79" s="11"/>
      <c r="I79" s="21"/>
      <c r="J79" s="21"/>
      <c r="K79" s="12"/>
      <c r="L79" s="16"/>
      <c r="M79" s="11"/>
      <c r="N79" s="11"/>
      <c r="O79" s="11"/>
      <c r="P79" s="12"/>
    </row>
    <row r="80" spans="1:26" ht="16.5" customHeight="1">
      <c r="A80" s="9">
        <v>17</v>
      </c>
      <c r="B80" s="10"/>
      <c r="C80" s="54" t="s">
        <v>290</v>
      </c>
      <c r="D80" s="51" t="s">
        <v>51</v>
      </c>
      <c r="E80" s="373">
        <v>85.25</v>
      </c>
      <c r="F80" s="71"/>
      <c r="G80" s="11"/>
      <c r="H80" s="11"/>
      <c r="I80" s="51"/>
      <c r="J80" s="51"/>
      <c r="K80" s="12"/>
      <c r="L80" s="16"/>
      <c r="M80" s="11"/>
      <c r="N80" s="11"/>
      <c r="O80" s="11"/>
      <c r="P80" s="12"/>
      <c r="W80" s="247"/>
      <c r="X80" s="247"/>
      <c r="Y80" s="247"/>
      <c r="Z80" s="247"/>
    </row>
    <row r="81" spans="1:26" ht="20.25" customHeight="1">
      <c r="A81" s="9"/>
      <c r="B81" s="10"/>
      <c r="C81" s="374" t="s">
        <v>291</v>
      </c>
      <c r="D81" s="51"/>
      <c r="E81" s="373"/>
      <c r="F81" s="71"/>
      <c r="G81" s="11"/>
      <c r="H81" s="11"/>
      <c r="I81" s="51"/>
      <c r="J81" s="51"/>
      <c r="K81" s="12"/>
      <c r="L81" s="16"/>
      <c r="M81" s="11"/>
      <c r="N81" s="11"/>
      <c r="O81" s="11"/>
      <c r="P81" s="12"/>
      <c r="W81" s="247"/>
      <c r="X81" s="247"/>
      <c r="Y81" s="247"/>
      <c r="Z81" s="247"/>
    </row>
    <row r="82" spans="1:26" ht="44.25" customHeight="1">
      <c r="A82" s="9">
        <v>18</v>
      </c>
      <c r="B82" s="10"/>
      <c r="C82" s="104" t="s">
        <v>296</v>
      </c>
      <c r="D82" s="18" t="s">
        <v>69</v>
      </c>
      <c r="E82" s="122">
        <v>105</v>
      </c>
      <c r="F82" s="60"/>
      <c r="G82" s="21"/>
      <c r="H82" s="11"/>
      <c r="I82" s="21"/>
      <c r="J82" s="39"/>
      <c r="K82" s="12"/>
      <c r="L82" s="16"/>
      <c r="M82" s="11"/>
      <c r="N82" s="11"/>
      <c r="O82" s="11"/>
      <c r="P82" s="12"/>
      <c r="W82" s="247"/>
      <c r="X82" s="247"/>
      <c r="Y82" s="247"/>
      <c r="Z82" s="247"/>
    </row>
    <row r="83" spans="1:26" ht="16.5" customHeight="1">
      <c r="A83" s="9"/>
      <c r="B83" s="10"/>
      <c r="C83" s="40" t="s">
        <v>113</v>
      </c>
      <c r="D83" s="326" t="s">
        <v>114</v>
      </c>
      <c r="E83" s="122">
        <f>+E82*0.2</f>
        <v>21</v>
      </c>
      <c r="F83" s="70"/>
      <c r="G83" s="48"/>
      <c r="H83" s="11"/>
      <c r="I83" s="48"/>
      <c r="J83" s="48"/>
      <c r="K83" s="12"/>
      <c r="L83" s="16"/>
      <c r="M83" s="11"/>
      <c r="N83" s="11"/>
      <c r="O83" s="11"/>
      <c r="P83" s="12"/>
      <c r="W83" s="247"/>
      <c r="X83" s="247"/>
      <c r="Y83" s="247"/>
      <c r="Z83" s="247"/>
    </row>
    <row r="84" spans="1:26" ht="16.5" customHeight="1">
      <c r="A84" s="9"/>
      <c r="B84" s="10"/>
      <c r="C84" s="40" t="s">
        <v>367</v>
      </c>
      <c r="D84" s="18" t="s">
        <v>100</v>
      </c>
      <c r="E84" s="122">
        <f>+E82*5</f>
        <v>525</v>
      </c>
      <c r="F84" s="60"/>
      <c r="G84" s="21"/>
      <c r="H84" s="11"/>
      <c r="I84" s="21"/>
      <c r="J84" s="39"/>
      <c r="K84" s="12"/>
      <c r="L84" s="16"/>
      <c r="M84" s="11"/>
      <c r="N84" s="11"/>
      <c r="O84" s="11"/>
      <c r="P84" s="12"/>
      <c r="W84" s="247"/>
      <c r="X84" s="247"/>
      <c r="Y84" s="247"/>
      <c r="Z84" s="247"/>
    </row>
    <row r="85" spans="1:26" ht="24" customHeight="1">
      <c r="A85" s="9"/>
      <c r="B85" s="10"/>
      <c r="C85" s="40" t="s">
        <v>292</v>
      </c>
      <c r="D85" s="18" t="s">
        <v>69</v>
      </c>
      <c r="E85" s="122">
        <f>+E82*1.1</f>
        <v>115.50000000000001</v>
      </c>
      <c r="F85" s="60"/>
      <c r="G85" s="21"/>
      <c r="H85" s="11"/>
      <c r="I85" s="21"/>
      <c r="J85" s="39"/>
      <c r="K85" s="12"/>
      <c r="L85" s="16"/>
      <c r="M85" s="11"/>
      <c r="N85" s="11"/>
      <c r="O85" s="11"/>
      <c r="P85" s="12"/>
      <c r="W85" s="247"/>
      <c r="X85" s="247"/>
      <c r="Y85" s="247"/>
      <c r="Z85" s="247"/>
    </row>
    <row r="86" spans="1:26" ht="27.75" customHeight="1">
      <c r="A86" s="9"/>
      <c r="B86" s="10"/>
      <c r="C86" s="40" t="s">
        <v>293</v>
      </c>
      <c r="D86" s="17" t="s">
        <v>52</v>
      </c>
      <c r="E86" s="124">
        <f>+E82*7</f>
        <v>735</v>
      </c>
      <c r="F86" s="82"/>
      <c r="G86" s="21"/>
      <c r="H86" s="11"/>
      <c r="I86" s="46"/>
      <c r="J86" s="21"/>
      <c r="K86" s="12"/>
      <c r="L86" s="16"/>
      <c r="M86" s="11"/>
      <c r="N86" s="11"/>
      <c r="O86" s="11"/>
      <c r="P86" s="12"/>
      <c r="W86" s="247"/>
      <c r="X86" s="247"/>
      <c r="Y86" s="247"/>
      <c r="Z86" s="247"/>
    </row>
    <row r="87" spans="1:26" ht="30.75" customHeight="1">
      <c r="A87" s="9">
        <v>19</v>
      </c>
      <c r="B87" s="10"/>
      <c r="C87" s="53" t="s">
        <v>368</v>
      </c>
      <c r="D87" s="17" t="s">
        <v>69</v>
      </c>
      <c r="E87" s="124">
        <f>+E82</f>
        <v>105</v>
      </c>
      <c r="F87" s="82"/>
      <c r="G87" s="21"/>
      <c r="H87" s="11"/>
      <c r="I87" s="46"/>
      <c r="J87" s="21"/>
      <c r="K87" s="12"/>
      <c r="L87" s="16"/>
      <c r="M87" s="11"/>
      <c r="N87" s="11"/>
      <c r="O87" s="11"/>
      <c r="P87" s="12"/>
      <c r="W87" s="247"/>
      <c r="X87" s="247"/>
      <c r="Y87" s="247"/>
      <c r="Z87" s="247"/>
    </row>
    <row r="88" spans="1:26" ht="15" customHeight="1">
      <c r="A88" s="9"/>
      <c r="B88" s="10"/>
      <c r="C88" s="377" t="s">
        <v>99</v>
      </c>
      <c r="D88" s="17" t="s">
        <v>100</v>
      </c>
      <c r="E88" s="124">
        <f>+E87*5</f>
        <v>525</v>
      </c>
      <c r="F88" s="68"/>
      <c r="G88" s="21"/>
      <c r="H88" s="11"/>
      <c r="I88" s="39"/>
      <c r="J88" s="39"/>
      <c r="K88" s="12"/>
      <c r="L88" s="16"/>
      <c r="M88" s="11"/>
      <c r="N88" s="11"/>
      <c r="O88" s="11"/>
      <c r="P88" s="12"/>
      <c r="W88" s="247"/>
      <c r="X88" s="247"/>
      <c r="Y88" s="247"/>
      <c r="Z88" s="247"/>
    </row>
    <row r="89" spans="1:26" ht="24.75" customHeight="1">
      <c r="A89" s="9"/>
      <c r="B89" s="10"/>
      <c r="C89" s="40" t="s">
        <v>369</v>
      </c>
      <c r="D89" s="17" t="s">
        <v>69</v>
      </c>
      <c r="E89" s="124">
        <f>+E87*1.14</f>
        <v>119.69999999999999</v>
      </c>
      <c r="F89" s="68"/>
      <c r="G89" s="21"/>
      <c r="H89" s="11"/>
      <c r="I89" s="39"/>
      <c r="J89" s="39"/>
      <c r="K89" s="12"/>
      <c r="L89" s="16"/>
      <c r="M89" s="11"/>
      <c r="N89" s="11"/>
      <c r="O89" s="11"/>
      <c r="P89" s="12"/>
      <c r="W89" s="247"/>
      <c r="X89" s="247"/>
      <c r="Y89" s="247"/>
      <c r="Z89" s="247"/>
    </row>
    <row r="90" spans="1:26" ht="16.5" customHeight="1">
      <c r="A90" s="9"/>
      <c r="B90" s="10"/>
      <c r="C90" s="40" t="s">
        <v>294</v>
      </c>
      <c r="D90" s="48" t="s">
        <v>51</v>
      </c>
      <c r="E90" s="124">
        <v>19</v>
      </c>
      <c r="F90" s="68"/>
      <c r="G90" s="21"/>
      <c r="H90" s="11"/>
      <c r="I90" s="39"/>
      <c r="J90" s="39"/>
      <c r="K90" s="12"/>
      <c r="L90" s="16"/>
      <c r="M90" s="11"/>
      <c r="N90" s="11"/>
      <c r="O90" s="11"/>
      <c r="P90" s="12"/>
      <c r="W90" s="247"/>
      <c r="X90" s="247"/>
      <c r="Y90" s="247"/>
      <c r="Z90" s="247"/>
    </row>
    <row r="91" spans="1:26" ht="40.5" customHeight="1">
      <c r="A91" s="9">
        <v>20</v>
      </c>
      <c r="B91" s="10"/>
      <c r="C91" s="20" t="s">
        <v>297</v>
      </c>
      <c r="D91" s="17" t="s">
        <v>69</v>
      </c>
      <c r="E91" s="124">
        <f>+E87</f>
        <v>105</v>
      </c>
      <c r="F91" s="68"/>
      <c r="G91" s="21"/>
      <c r="H91" s="11"/>
      <c r="I91" s="39"/>
      <c r="J91" s="39"/>
      <c r="K91" s="12"/>
      <c r="L91" s="16"/>
      <c r="M91" s="11"/>
      <c r="N91" s="11"/>
      <c r="O91" s="11"/>
      <c r="P91" s="12"/>
      <c r="W91" s="247"/>
      <c r="X91" s="247"/>
      <c r="Y91" s="247"/>
      <c r="Z91" s="247"/>
    </row>
    <row r="92" spans="1:26" ht="16.5" customHeight="1">
      <c r="A92" s="9"/>
      <c r="B92" s="10"/>
      <c r="C92" s="40" t="s">
        <v>103</v>
      </c>
      <c r="D92" s="17" t="s">
        <v>100</v>
      </c>
      <c r="E92" s="124">
        <f>+E91*0.4</f>
        <v>42</v>
      </c>
      <c r="F92" s="67"/>
      <c r="G92" s="43"/>
      <c r="H92" s="11"/>
      <c r="I92" s="39"/>
      <c r="J92" s="44"/>
      <c r="K92" s="12"/>
      <c r="L92" s="16"/>
      <c r="M92" s="11"/>
      <c r="N92" s="11"/>
      <c r="O92" s="11"/>
      <c r="P92" s="12"/>
      <c r="W92" s="247"/>
      <c r="X92" s="247"/>
      <c r="Y92" s="247"/>
      <c r="Z92" s="247"/>
    </row>
    <row r="93" spans="1:26" ht="23.25" customHeight="1">
      <c r="A93" s="9"/>
      <c r="B93" s="10"/>
      <c r="C93" s="40" t="s">
        <v>295</v>
      </c>
      <c r="D93" s="17" t="s">
        <v>100</v>
      </c>
      <c r="E93" s="124">
        <f>+E91*2.9</f>
        <v>304.5</v>
      </c>
      <c r="F93" s="69"/>
      <c r="G93" s="43"/>
      <c r="H93" s="11"/>
      <c r="I93" s="39"/>
      <c r="J93" s="44"/>
      <c r="K93" s="12"/>
      <c r="L93" s="16"/>
      <c r="M93" s="11"/>
      <c r="N93" s="11"/>
      <c r="O93" s="11"/>
      <c r="P93" s="12"/>
      <c r="W93" s="247"/>
      <c r="X93" s="247"/>
      <c r="Y93" s="247"/>
      <c r="Z93" s="247"/>
    </row>
    <row r="94" spans="1:26" ht="16.5" customHeight="1">
      <c r="A94" s="9"/>
      <c r="B94" s="10"/>
      <c r="C94" s="40" t="s">
        <v>370</v>
      </c>
      <c r="D94" s="17" t="s">
        <v>100</v>
      </c>
      <c r="E94" s="124">
        <f>+E93</f>
        <v>304.5</v>
      </c>
      <c r="F94" s="69"/>
      <c r="G94" s="44"/>
      <c r="H94" s="11"/>
      <c r="I94" s="39"/>
      <c r="J94" s="44"/>
      <c r="K94" s="12"/>
      <c r="L94" s="16"/>
      <c r="M94" s="11"/>
      <c r="N94" s="11"/>
      <c r="O94" s="11"/>
      <c r="P94" s="12"/>
      <c r="W94" s="247"/>
      <c r="X94" s="247"/>
      <c r="Y94" s="247"/>
      <c r="Z94" s="247"/>
    </row>
    <row r="95" spans="1:26" ht="16.5" customHeight="1">
      <c r="A95" s="9"/>
      <c r="B95" s="10"/>
      <c r="C95" s="55" t="s">
        <v>106</v>
      </c>
      <c r="D95" s="17"/>
      <c r="E95" s="253"/>
      <c r="F95" s="68"/>
      <c r="G95" s="11"/>
      <c r="H95" s="11"/>
      <c r="I95" s="39"/>
      <c r="J95" s="39"/>
      <c r="K95" s="12"/>
      <c r="L95" s="16"/>
      <c r="M95" s="11"/>
      <c r="N95" s="11"/>
      <c r="O95" s="11"/>
      <c r="P95" s="12"/>
      <c r="W95" s="247"/>
      <c r="X95" s="247"/>
      <c r="Y95" s="247"/>
      <c r="Z95" s="247"/>
    </row>
    <row r="96" spans="1:26" ht="16.5" customHeight="1">
      <c r="A96" s="9">
        <v>21</v>
      </c>
      <c r="B96" s="10"/>
      <c r="C96" s="50" t="s">
        <v>107</v>
      </c>
      <c r="D96" s="48" t="s">
        <v>52</v>
      </c>
      <c r="E96" s="123">
        <v>1</v>
      </c>
      <c r="F96" s="70"/>
      <c r="G96" s="11"/>
      <c r="H96" s="11"/>
      <c r="I96" s="48"/>
      <c r="J96" s="48"/>
      <c r="K96" s="12"/>
      <c r="L96" s="16"/>
      <c r="M96" s="11"/>
      <c r="N96" s="11"/>
      <c r="O96" s="11"/>
      <c r="P96" s="12"/>
      <c r="W96" s="247"/>
      <c r="X96" s="247"/>
      <c r="Y96" s="247"/>
      <c r="Z96" s="247"/>
    </row>
    <row r="97" spans="1:26" ht="16.5" customHeight="1">
      <c r="A97" s="9">
        <v>22</v>
      </c>
      <c r="B97" s="10"/>
      <c r="C97" s="237" t="s">
        <v>298</v>
      </c>
      <c r="D97" s="238" t="s">
        <v>62</v>
      </c>
      <c r="E97" s="378">
        <v>1</v>
      </c>
      <c r="F97" s="239"/>
      <c r="G97" s="131"/>
      <c r="H97" s="131"/>
      <c r="I97" s="240"/>
      <c r="J97" s="240"/>
      <c r="K97" s="142"/>
      <c r="L97" s="16"/>
      <c r="M97" s="11"/>
      <c r="N97" s="11"/>
      <c r="O97" s="11"/>
      <c r="P97" s="12"/>
      <c r="W97" s="247"/>
      <c r="X97" s="247"/>
      <c r="Y97" s="247"/>
      <c r="Z97" s="247"/>
    </row>
    <row r="98" spans="1:26" ht="21" customHeight="1">
      <c r="A98" s="9"/>
      <c r="B98" s="10"/>
      <c r="C98" s="55" t="s">
        <v>106</v>
      </c>
      <c r="D98" s="17"/>
      <c r="E98" s="253"/>
      <c r="F98" s="68"/>
      <c r="G98" s="11"/>
      <c r="H98" s="11"/>
      <c r="I98" s="39"/>
      <c r="J98" s="39"/>
      <c r="K98" s="12"/>
      <c r="L98" s="16"/>
      <c r="M98" s="11"/>
      <c r="N98" s="11"/>
      <c r="O98" s="11"/>
      <c r="P98" s="12"/>
      <c r="Q98" s="3"/>
      <c r="V98" s="245"/>
    </row>
    <row r="99" spans="1:26" ht="13.8" thickBot="1">
      <c r="A99" s="9">
        <v>34</v>
      </c>
      <c r="B99" s="10"/>
      <c r="C99" s="50" t="s">
        <v>371</v>
      </c>
      <c r="D99" s="48" t="s">
        <v>52</v>
      </c>
      <c r="E99" s="123">
        <v>1</v>
      </c>
      <c r="F99" s="379"/>
      <c r="G99" s="74"/>
      <c r="H99" s="74"/>
      <c r="I99" s="380"/>
      <c r="J99" s="380"/>
      <c r="K99" s="75"/>
      <c r="L99" s="16"/>
      <c r="M99" s="11"/>
      <c r="N99" s="11"/>
      <c r="O99" s="11"/>
      <c r="P99" s="12"/>
    </row>
    <row r="100" spans="1:26" ht="21" customHeight="1" thickBot="1">
      <c r="A100" s="499" t="s">
        <v>164</v>
      </c>
      <c r="B100" s="500"/>
      <c r="C100" s="500"/>
      <c r="D100" s="500"/>
      <c r="E100" s="500"/>
      <c r="F100" s="500"/>
      <c r="G100" s="500"/>
      <c r="H100" s="500"/>
      <c r="I100" s="500"/>
      <c r="J100" s="500"/>
      <c r="K100" s="501"/>
      <c r="L100" s="133">
        <f>SUM(L14:L99)</f>
        <v>0</v>
      </c>
      <c r="M100" s="134">
        <f>SUM(M14:M99)</f>
        <v>0</v>
      </c>
      <c r="N100" s="134">
        <f>SUM(N14:N99)</f>
        <v>0</v>
      </c>
      <c r="O100" s="134">
        <f>SUM(O14:O99)</f>
        <v>0</v>
      </c>
      <c r="P100" s="135">
        <f>SUM(P14:P99)</f>
        <v>0</v>
      </c>
      <c r="Q100" s="231"/>
    </row>
    <row r="101" spans="1:26" ht="21" customHeight="1">
      <c r="A101" s="2"/>
      <c r="B101" s="2"/>
      <c r="C101" s="2"/>
      <c r="D101" s="2"/>
      <c r="E101" s="2"/>
      <c r="F101" s="2"/>
      <c r="G101" s="2"/>
      <c r="H101" s="2"/>
      <c r="I101" s="2"/>
      <c r="J101" s="2"/>
      <c r="K101" s="2"/>
      <c r="L101" s="2"/>
      <c r="M101" s="2"/>
      <c r="N101" s="2"/>
      <c r="O101" s="2"/>
      <c r="P101" s="2"/>
      <c r="Q101" s="245"/>
    </row>
    <row r="102" spans="1:26" ht="21" customHeight="1">
      <c r="A102" s="155" t="s">
        <v>158</v>
      </c>
      <c r="B102" s="160"/>
      <c r="C102" s="498" t="s">
        <v>50</v>
      </c>
      <c r="D102" s="498"/>
      <c r="E102" s="498"/>
      <c r="F102" s="498"/>
      <c r="G102" s="498"/>
      <c r="H102" s="498"/>
      <c r="I102" s="2"/>
      <c r="J102" s="2"/>
      <c r="K102" s="2"/>
      <c r="L102" s="2"/>
      <c r="M102" s="2"/>
      <c r="N102" s="2"/>
      <c r="O102" s="2"/>
      <c r="P102" s="2"/>
    </row>
    <row r="103" spans="1:26" ht="21" customHeight="1">
      <c r="A103" s="160"/>
      <c r="B103" s="160"/>
      <c r="C103" s="454" t="s">
        <v>11</v>
      </c>
      <c r="D103" s="454"/>
      <c r="E103" s="454"/>
      <c r="F103" s="454"/>
      <c r="G103" s="454"/>
      <c r="H103" s="454"/>
      <c r="I103" s="2"/>
      <c r="J103" s="2"/>
      <c r="K103" s="2"/>
      <c r="L103" s="2"/>
      <c r="M103" s="2"/>
      <c r="N103" s="2"/>
      <c r="O103" s="2"/>
      <c r="P103" s="2"/>
    </row>
    <row r="104" spans="1:26" ht="21" customHeight="1">
      <c r="A104" s="155" t="s">
        <v>157</v>
      </c>
      <c r="B104" s="160"/>
      <c r="C104" s="160"/>
      <c r="D104" s="160"/>
      <c r="E104" s="160"/>
      <c r="F104" s="160"/>
      <c r="G104" s="160"/>
      <c r="H104" s="160"/>
      <c r="I104" s="2"/>
      <c r="J104" s="2"/>
      <c r="K104" s="2"/>
      <c r="L104" s="2"/>
      <c r="M104" s="2"/>
      <c r="N104" s="2"/>
      <c r="O104" s="2"/>
      <c r="P104" s="2"/>
    </row>
    <row r="105" spans="1:26" ht="21" customHeight="1">
      <c r="A105" s="220">
        <f>'Kops a'!A35</f>
        <v>0</v>
      </c>
      <c r="B105" s="221"/>
      <c r="C105" s="221"/>
      <c r="D105" s="221"/>
      <c r="E105" s="160"/>
      <c r="F105" s="160"/>
      <c r="G105" s="160"/>
      <c r="H105" s="160"/>
      <c r="I105" s="2"/>
      <c r="J105" s="2"/>
      <c r="K105" s="2"/>
      <c r="L105" s="2"/>
      <c r="M105" s="2"/>
      <c r="N105" s="2"/>
      <c r="O105" s="2"/>
      <c r="P105" s="2"/>
    </row>
    <row r="106" spans="1:26" ht="21" customHeight="1">
      <c r="A106" s="160"/>
      <c r="B106" s="160"/>
      <c r="C106" s="160"/>
      <c r="D106" s="160"/>
      <c r="E106" s="160"/>
      <c r="F106" s="160"/>
      <c r="G106" s="160"/>
      <c r="H106" s="160"/>
      <c r="I106" s="2"/>
      <c r="J106" s="2"/>
      <c r="K106" s="2"/>
      <c r="L106" s="2"/>
      <c r="M106" s="2"/>
      <c r="N106" s="2"/>
      <c r="O106" s="2"/>
      <c r="P106" s="2"/>
    </row>
    <row r="107" spans="1:26" ht="21" customHeight="1">
      <c r="A107" s="155" t="s">
        <v>159</v>
      </c>
      <c r="B107" s="160"/>
      <c r="C107" s="498" t="str">
        <f>'Kops a'!C37:H37</f>
        <v>Daina Vīksne</v>
      </c>
      <c r="D107" s="498"/>
      <c r="E107" s="498"/>
      <c r="F107" s="498"/>
      <c r="G107" s="498"/>
      <c r="H107" s="498"/>
      <c r="I107" s="2"/>
      <c r="J107" s="2"/>
      <c r="K107" s="2"/>
      <c r="L107" s="2"/>
      <c r="M107" s="2"/>
      <c r="N107" s="2"/>
      <c r="O107" s="2"/>
      <c r="P107" s="2"/>
    </row>
    <row r="108" spans="1:26" ht="21" customHeight="1">
      <c r="A108" s="160"/>
      <c r="B108" s="160"/>
      <c r="C108" s="160"/>
      <c r="D108" s="160"/>
      <c r="E108" s="160"/>
      <c r="F108" s="160"/>
      <c r="G108" s="160"/>
      <c r="H108" s="160"/>
      <c r="I108" s="2"/>
      <c r="J108" s="2"/>
      <c r="K108" s="2"/>
      <c r="L108" s="2"/>
      <c r="M108" s="2"/>
      <c r="N108" s="2" t="s">
        <v>154</v>
      </c>
      <c r="O108" s="2"/>
      <c r="P108" s="2"/>
    </row>
    <row r="109" spans="1:26" ht="21" customHeight="1">
      <c r="A109" s="220" t="s">
        <v>49</v>
      </c>
      <c r="B109" s="221"/>
      <c r="C109" s="223" t="str">
        <f>'Kops a'!C40</f>
        <v>1-00264</v>
      </c>
      <c r="D109" s="221"/>
      <c r="E109" s="160"/>
      <c r="F109" s="160"/>
      <c r="G109" s="160"/>
      <c r="H109" s="160"/>
      <c r="I109" s="2"/>
      <c r="J109" s="2"/>
      <c r="K109" s="2"/>
      <c r="L109" s="2"/>
      <c r="M109" s="2"/>
      <c r="N109" s="2"/>
      <c r="O109" s="2"/>
      <c r="P109" s="2"/>
    </row>
    <row r="110" spans="1:26" ht="21" customHeight="1">
      <c r="A110" s="2"/>
      <c r="B110" s="2"/>
      <c r="C110" s="2"/>
      <c r="D110" s="2"/>
      <c r="E110" s="2"/>
      <c r="F110" s="2"/>
      <c r="G110" s="2"/>
      <c r="H110" s="2"/>
      <c r="I110" s="2"/>
      <c r="J110" s="2"/>
      <c r="K110" s="2"/>
      <c r="L110" s="2"/>
      <c r="M110" s="2"/>
      <c r="N110" s="2"/>
      <c r="O110" s="2"/>
      <c r="P110" s="2"/>
    </row>
    <row r="111" spans="1:26" ht="21" customHeight="1"/>
    <row r="112" spans="1:26"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384" ht="21" customHeight="1"/>
    <row r="385" ht="21" customHeight="1"/>
    <row r="386" ht="21" customHeight="1"/>
    <row r="387" ht="21" customHeight="1"/>
    <row r="388" ht="21" customHeight="1"/>
    <row r="389" ht="21" customHeight="1"/>
    <row r="390" ht="21" customHeight="1"/>
    <row r="391" ht="21" customHeight="1"/>
    <row r="392" ht="21" customHeight="1"/>
    <row r="393" ht="21" customHeight="1"/>
    <row r="394" ht="21" customHeight="1"/>
    <row r="395" ht="21" customHeight="1"/>
    <row r="396" ht="21" customHeight="1"/>
    <row r="397" ht="21" customHeight="1"/>
    <row r="398" ht="21" customHeight="1"/>
    <row r="399" ht="21" customHeight="1"/>
    <row r="400" ht="21" customHeight="1"/>
    <row r="401" ht="21" customHeight="1"/>
    <row r="402" ht="21" customHeight="1"/>
    <row r="403" ht="21" customHeight="1"/>
    <row r="404" ht="21" customHeight="1"/>
    <row r="405" ht="21" customHeight="1"/>
    <row r="406" ht="21" customHeight="1"/>
    <row r="407" ht="21" customHeight="1"/>
    <row r="408" ht="21" customHeight="1"/>
    <row r="409" ht="21" customHeight="1"/>
    <row r="410" ht="21" customHeight="1"/>
    <row r="411" ht="21" customHeight="1"/>
    <row r="412" ht="21" customHeight="1"/>
    <row r="413" ht="21" customHeight="1"/>
    <row r="414" ht="21" customHeight="1"/>
    <row r="415" ht="21" customHeight="1"/>
    <row r="416" ht="21" customHeight="1"/>
    <row r="417" ht="21" customHeight="1"/>
    <row r="418" ht="21" customHeight="1"/>
    <row r="419" ht="21" customHeight="1"/>
    <row r="420" ht="21" customHeight="1"/>
    <row r="421" ht="21" customHeight="1"/>
    <row r="422" ht="21" customHeight="1"/>
    <row r="423" ht="21" customHeight="1"/>
    <row r="424" ht="21" customHeight="1"/>
    <row r="425" ht="21" customHeight="1"/>
    <row r="426" ht="21" customHeight="1"/>
    <row r="427" ht="21" customHeight="1"/>
    <row r="428" ht="21" customHeight="1"/>
    <row r="429" ht="21" customHeight="1"/>
    <row r="430" ht="21" customHeight="1"/>
    <row r="431" ht="21" customHeight="1"/>
    <row r="432" ht="21" customHeight="1"/>
    <row r="433" ht="21" customHeight="1"/>
    <row r="434" ht="21" customHeight="1"/>
    <row r="435" ht="21" customHeight="1"/>
    <row r="436" ht="21" customHeight="1"/>
    <row r="437" ht="21" customHeight="1"/>
    <row r="438" ht="21" customHeight="1"/>
    <row r="439" ht="21" customHeight="1"/>
    <row r="440" ht="21" customHeight="1"/>
    <row r="441" ht="21" customHeight="1"/>
    <row r="442" ht="21" customHeight="1"/>
    <row r="443" ht="21" customHeight="1"/>
    <row r="444" ht="21" customHeight="1"/>
    <row r="445" ht="21" customHeight="1"/>
    <row r="446" ht="21" customHeight="1"/>
    <row r="447" ht="21" customHeight="1"/>
    <row r="448" ht="21" customHeight="1"/>
    <row r="449" ht="21" customHeight="1"/>
    <row r="450" ht="21" customHeight="1"/>
    <row r="451" ht="21" customHeight="1"/>
    <row r="452" ht="21" customHeight="1"/>
    <row r="453" ht="21" customHeight="1"/>
    <row r="454" ht="21" customHeight="1"/>
    <row r="455" ht="21" customHeight="1"/>
    <row r="456" ht="21" customHeight="1"/>
    <row r="457" ht="21" customHeight="1"/>
    <row r="458" ht="21" customHeight="1"/>
    <row r="459" ht="21" customHeight="1"/>
    <row r="460" ht="21" customHeight="1"/>
    <row r="461" ht="21" customHeight="1"/>
    <row r="462" ht="21" customHeight="1"/>
    <row r="463" ht="21" customHeight="1"/>
    <row r="464" ht="21" customHeight="1"/>
    <row r="465" ht="21" customHeight="1"/>
    <row r="466" ht="21" customHeight="1"/>
    <row r="467" ht="21" customHeight="1"/>
    <row r="468" ht="21" customHeight="1"/>
    <row r="469" ht="21" customHeight="1"/>
    <row r="470" ht="21" customHeight="1"/>
    <row r="471" ht="21" customHeight="1"/>
    <row r="472" ht="21" customHeight="1"/>
    <row r="473" ht="21" customHeight="1"/>
    <row r="474" ht="21" customHeight="1"/>
    <row r="475" ht="21" customHeight="1"/>
    <row r="476" ht="21" customHeight="1"/>
    <row r="477" ht="21" customHeight="1"/>
    <row r="478" ht="21" customHeight="1"/>
    <row r="479" ht="21" customHeight="1"/>
    <row r="480" ht="21" customHeight="1"/>
    <row r="481" ht="21" customHeight="1"/>
    <row r="482" ht="21" customHeight="1"/>
    <row r="483" ht="21" customHeight="1"/>
    <row r="484" ht="21" customHeight="1"/>
    <row r="485" ht="21" customHeight="1"/>
    <row r="486" ht="21" customHeight="1"/>
    <row r="487" ht="21" customHeight="1"/>
    <row r="488" ht="21" customHeight="1"/>
    <row r="489" ht="21" customHeight="1"/>
    <row r="490" ht="21" customHeight="1"/>
    <row r="491" ht="21" customHeight="1"/>
    <row r="492" ht="21" customHeight="1"/>
    <row r="493" ht="21" customHeight="1"/>
    <row r="494" ht="21" customHeight="1"/>
    <row r="495" ht="21" customHeight="1"/>
    <row r="496" ht="21" customHeight="1"/>
    <row r="497" ht="21" customHeight="1"/>
    <row r="498" ht="21" customHeight="1"/>
    <row r="499" ht="21" customHeight="1"/>
    <row r="500" ht="21" customHeight="1"/>
    <row r="501" ht="21" customHeight="1"/>
    <row r="502" ht="21" customHeight="1"/>
    <row r="503" ht="21" customHeight="1"/>
    <row r="504" ht="21" customHeight="1"/>
    <row r="505" ht="21" customHeight="1"/>
    <row r="506" ht="21" customHeight="1"/>
    <row r="507" ht="21" customHeight="1"/>
    <row r="508" ht="21" customHeight="1"/>
    <row r="509" ht="21" customHeight="1"/>
    <row r="510" ht="21" customHeight="1"/>
    <row r="511" ht="21" customHeight="1"/>
    <row r="512" ht="21" customHeight="1"/>
    <row r="513" ht="21" customHeight="1"/>
    <row r="514" ht="21" customHeight="1"/>
    <row r="515" ht="21" customHeight="1"/>
    <row r="516" ht="21" customHeight="1"/>
    <row r="517" ht="21" customHeight="1"/>
    <row r="518" ht="21" customHeight="1"/>
    <row r="519" ht="21" customHeight="1"/>
    <row r="520" ht="21" customHeight="1"/>
    <row r="521" ht="21" customHeight="1"/>
    <row r="522" ht="21" customHeight="1"/>
    <row r="523" ht="21" customHeight="1"/>
    <row r="524" ht="21" customHeight="1"/>
    <row r="525" ht="21" customHeight="1"/>
    <row r="526" ht="21" customHeight="1"/>
    <row r="527" ht="21" customHeight="1"/>
    <row r="528" ht="21" customHeight="1"/>
    <row r="529" ht="21" customHeight="1"/>
    <row r="530" ht="21" customHeight="1"/>
    <row r="531" ht="21" customHeight="1"/>
    <row r="532" ht="21" customHeight="1"/>
    <row r="533" ht="21" customHeight="1"/>
    <row r="534" ht="21" customHeight="1"/>
    <row r="535" ht="21" customHeight="1"/>
    <row r="536" ht="21" customHeight="1"/>
    <row r="537" ht="21" customHeight="1"/>
    <row r="538" ht="21" customHeight="1"/>
    <row r="539" ht="21" customHeight="1"/>
    <row r="540" ht="21" customHeight="1"/>
    <row r="541" ht="21" customHeight="1"/>
    <row r="542" ht="21" customHeight="1"/>
    <row r="543" ht="21" customHeight="1"/>
    <row r="544" ht="21" customHeight="1"/>
    <row r="545" ht="21" customHeight="1"/>
    <row r="546" ht="21" customHeight="1"/>
    <row r="547" ht="21" customHeight="1"/>
    <row r="548" ht="21" customHeight="1"/>
    <row r="549" ht="21" customHeight="1"/>
    <row r="550" ht="21" customHeight="1"/>
    <row r="551" ht="21" customHeight="1"/>
    <row r="552" ht="21" customHeight="1"/>
    <row r="553" ht="21" customHeight="1"/>
    <row r="554" ht="21" customHeight="1"/>
    <row r="555" ht="21" customHeight="1"/>
    <row r="556" ht="21" customHeight="1"/>
    <row r="557" ht="21" customHeight="1"/>
    <row r="558" ht="21" customHeight="1"/>
    <row r="559" ht="21" customHeight="1"/>
    <row r="560" ht="21" customHeight="1"/>
    <row r="561" ht="21" customHeight="1"/>
    <row r="562" ht="21" customHeight="1"/>
    <row r="563" ht="21" customHeight="1"/>
    <row r="564" ht="21" customHeight="1"/>
    <row r="565" ht="21" customHeight="1"/>
    <row r="566" ht="21" customHeight="1"/>
    <row r="567" ht="21" customHeight="1"/>
    <row r="568" ht="21" customHeight="1"/>
    <row r="569" ht="21" customHeight="1"/>
    <row r="570" ht="21" customHeight="1"/>
    <row r="571" ht="21" customHeight="1"/>
    <row r="572" ht="21" customHeight="1"/>
    <row r="573" ht="21" customHeight="1"/>
    <row r="574" ht="21" customHeight="1"/>
    <row r="575" ht="21" customHeight="1"/>
    <row r="576" ht="21" customHeight="1"/>
    <row r="577" ht="21" customHeight="1"/>
    <row r="578" ht="21" customHeight="1"/>
    <row r="579" ht="21" customHeight="1"/>
    <row r="580" ht="21" customHeight="1"/>
    <row r="581" ht="21" customHeight="1"/>
    <row r="582" ht="21" customHeight="1"/>
    <row r="583" ht="21" customHeight="1"/>
    <row r="584" ht="21" customHeight="1"/>
    <row r="585" ht="21" customHeight="1"/>
    <row r="586" ht="21" customHeight="1"/>
    <row r="587" ht="21" customHeight="1"/>
    <row r="588" ht="21" customHeight="1"/>
    <row r="589" ht="21" customHeight="1"/>
    <row r="590" ht="21" customHeight="1"/>
    <row r="591" ht="21" customHeight="1"/>
    <row r="592" ht="21" customHeight="1"/>
    <row r="593" ht="21" customHeight="1"/>
    <row r="594" ht="21" customHeight="1"/>
    <row r="595" ht="21" customHeight="1"/>
    <row r="596" ht="21" customHeight="1"/>
    <row r="597" ht="21" customHeight="1"/>
    <row r="598" ht="21" customHeight="1"/>
    <row r="599" ht="21" customHeight="1"/>
    <row r="600" ht="21" customHeight="1"/>
    <row r="601" ht="21" customHeight="1"/>
    <row r="602" ht="21" customHeight="1"/>
    <row r="603" ht="21" customHeight="1"/>
    <row r="604" ht="21" customHeight="1"/>
    <row r="605" ht="21" customHeight="1"/>
    <row r="606" ht="21" customHeight="1"/>
    <row r="607" ht="21" customHeight="1"/>
    <row r="608" ht="21" customHeight="1"/>
    <row r="609" ht="21" customHeight="1"/>
    <row r="610" ht="21" customHeight="1"/>
    <row r="611" ht="21" customHeight="1"/>
    <row r="612" ht="21" customHeight="1"/>
    <row r="613" ht="21" customHeight="1"/>
    <row r="614" ht="21" customHeight="1"/>
    <row r="615" ht="21" customHeight="1"/>
    <row r="616" ht="21" customHeight="1"/>
    <row r="617" ht="21" customHeight="1"/>
    <row r="618" ht="21" customHeight="1"/>
    <row r="619" ht="21" customHeight="1"/>
    <row r="620" ht="21" customHeight="1"/>
    <row r="621" ht="21" customHeight="1"/>
    <row r="622" ht="21" customHeight="1"/>
    <row r="623" ht="21" customHeight="1"/>
    <row r="624" ht="21" customHeight="1"/>
    <row r="625" ht="21" customHeight="1"/>
    <row r="626" ht="21" customHeight="1"/>
    <row r="627" ht="21" customHeight="1"/>
    <row r="628" ht="21" customHeight="1"/>
    <row r="629" ht="21" customHeight="1"/>
    <row r="630" ht="21" customHeight="1"/>
    <row r="631" ht="21" customHeight="1"/>
    <row r="632" ht="21" customHeight="1"/>
    <row r="633" ht="21" customHeight="1"/>
    <row r="634" ht="21" customHeight="1"/>
    <row r="635" ht="21" customHeight="1"/>
    <row r="636" ht="21" customHeight="1"/>
    <row r="637" ht="21" customHeight="1"/>
    <row r="638" ht="21" customHeight="1"/>
    <row r="639" ht="21" customHeight="1"/>
    <row r="640" ht="21" customHeight="1"/>
    <row r="641" ht="21" customHeight="1"/>
    <row r="642" ht="21" customHeight="1"/>
    <row r="643" ht="21" customHeight="1"/>
    <row r="644" ht="21" customHeight="1"/>
    <row r="645" ht="21" customHeight="1"/>
    <row r="646" ht="21" customHeight="1"/>
    <row r="647" ht="21" customHeight="1"/>
    <row r="648" ht="21" customHeight="1"/>
    <row r="649" ht="21" customHeight="1"/>
    <row r="650" ht="21" customHeight="1"/>
    <row r="651" ht="21" customHeight="1"/>
    <row r="652" ht="21" customHeight="1"/>
    <row r="653" ht="21" customHeight="1"/>
    <row r="654" ht="21" customHeight="1"/>
    <row r="655" ht="21" customHeight="1"/>
    <row r="656" ht="21" customHeight="1"/>
    <row r="657" ht="21" customHeight="1"/>
    <row r="658" ht="21" customHeight="1"/>
    <row r="659" ht="21" customHeight="1"/>
    <row r="660" ht="21" customHeight="1"/>
    <row r="661" ht="21" customHeight="1"/>
    <row r="662" ht="21" customHeight="1"/>
    <row r="663" ht="21" customHeight="1"/>
    <row r="664" ht="21" customHeight="1"/>
    <row r="665" ht="21" customHeight="1"/>
    <row r="666" ht="21" customHeight="1"/>
    <row r="667" ht="21" customHeight="1"/>
    <row r="668" ht="21" customHeight="1"/>
    <row r="669" ht="21" customHeight="1"/>
    <row r="670" ht="21" customHeight="1"/>
    <row r="671" ht="21" customHeight="1"/>
    <row r="672" ht="21" customHeight="1"/>
    <row r="673" ht="21" customHeight="1"/>
    <row r="674" ht="21" customHeight="1"/>
    <row r="675" ht="21" customHeight="1"/>
    <row r="676" ht="21" customHeight="1"/>
    <row r="677" ht="21" customHeight="1"/>
    <row r="678" ht="21" customHeight="1"/>
    <row r="679" ht="21" customHeight="1"/>
    <row r="680" ht="21" customHeight="1"/>
    <row r="681" ht="21" customHeight="1"/>
    <row r="682" ht="21" customHeight="1"/>
    <row r="683" ht="21" customHeight="1"/>
    <row r="684" ht="21" customHeight="1"/>
    <row r="685" ht="21" customHeight="1"/>
    <row r="686" ht="21" customHeight="1"/>
    <row r="687" ht="21" customHeight="1"/>
    <row r="688" ht="21" customHeight="1"/>
    <row r="689" ht="21" customHeight="1"/>
    <row r="690" ht="21" customHeight="1"/>
    <row r="691" ht="21" customHeight="1"/>
    <row r="692" ht="21" customHeight="1"/>
    <row r="693" ht="21" customHeight="1"/>
    <row r="694" ht="21" customHeight="1"/>
    <row r="695" ht="21" customHeight="1"/>
    <row r="696" ht="21" customHeight="1"/>
    <row r="697" ht="21" customHeight="1"/>
    <row r="698" ht="21" customHeight="1"/>
    <row r="699" ht="21" customHeight="1"/>
    <row r="700" ht="21" customHeight="1"/>
    <row r="701" ht="21" customHeight="1"/>
    <row r="702" ht="21" customHeight="1"/>
    <row r="703" ht="21" customHeight="1"/>
    <row r="704" ht="21" customHeight="1"/>
    <row r="705" ht="21" customHeight="1"/>
    <row r="706" ht="21" customHeight="1"/>
    <row r="707" ht="21" customHeight="1"/>
    <row r="708" ht="21" customHeight="1"/>
    <row r="709" ht="21" customHeight="1"/>
    <row r="710" ht="21" customHeight="1"/>
    <row r="711" ht="21" customHeight="1"/>
    <row r="712" ht="21" customHeight="1"/>
    <row r="713" ht="21" customHeight="1"/>
    <row r="714" ht="21" customHeight="1"/>
    <row r="715" ht="21" customHeight="1"/>
    <row r="716" ht="21" customHeight="1"/>
    <row r="717" ht="21" customHeight="1"/>
    <row r="718" ht="21" customHeight="1"/>
    <row r="719" ht="21" customHeight="1"/>
    <row r="720" ht="21" customHeight="1"/>
    <row r="721" ht="21" customHeight="1"/>
    <row r="722" ht="21" customHeight="1"/>
    <row r="723" ht="21" customHeight="1"/>
    <row r="724" ht="21" customHeight="1"/>
    <row r="725" ht="21" customHeight="1"/>
    <row r="726" ht="21" customHeight="1"/>
    <row r="727" ht="21" customHeight="1"/>
    <row r="728" ht="21" customHeight="1"/>
    <row r="729" ht="21" customHeight="1"/>
    <row r="730" ht="21" customHeight="1"/>
    <row r="731" ht="21" customHeight="1"/>
    <row r="732" ht="21" customHeight="1"/>
    <row r="733" ht="21" customHeight="1"/>
    <row r="734" ht="21" customHeight="1"/>
    <row r="735" ht="21" customHeight="1"/>
    <row r="736" ht="21" customHeight="1"/>
    <row r="737" ht="21" customHeight="1"/>
    <row r="738" ht="21" customHeight="1"/>
    <row r="739" ht="21" customHeight="1"/>
    <row r="740" ht="21" customHeight="1"/>
    <row r="741" ht="21" customHeight="1"/>
    <row r="742" ht="21" customHeight="1"/>
    <row r="743" ht="21" customHeight="1"/>
    <row r="744" ht="21" customHeight="1"/>
    <row r="745" ht="21" customHeight="1"/>
    <row r="746" ht="21" customHeight="1"/>
    <row r="747" ht="21" customHeight="1"/>
    <row r="748" ht="21" customHeight="1"/>
    <row r="749" ht="21" customHeight="1"/>
    <row r="750" ht="21" customHeight="1"/>
    <row r="751" ht="21" customHeight="1"/>
    <row r="752" ht="21" customHeight="1"/>
    <row r="753" ht="21" customHeight="1"/>
    <row r="754" ht="21" customHeight="1"/>
    <row r="755" ht="21" customHeight="1"/>
    <row r="756" ht="21" customHeight="1"/>
    <row r="757" ht="21" customHeight="1"/>
    <row r="758" ht="21" customHeight="1"/>
    <row r="759" ht="21" customHeight="1"/>
    <row r="760" ht="21" customHeight="1"/>
    <row r="761" ht="21" customHeight="1"/>
    <row r="762" ht="21" customHeight="1"/>
    <row r="763" ht="21" customHeight="1"/>
    <row r="764" ht="21" customHeight="1"/>
    <row r="765" ht="21" customHeight="1"/>
    <row r="766" ht="21" customHeight="1"/>
    <row r="767" ht="21" customHeight="1"/>
    <row r="768" ht="21" customHeight="1"/>
    <row r="769" ht="21" customHeight="1"/>
    <row r="770" ht="21" customHeight="1"/>
    <row r="771" ht="21" customHeight="1"/>
    <row r="772" ht="21" customHeight="1"/>
    <row r="773" ht="21" customHeight="1"/>
    <row r="774" ht="21" customHeight="1"/>
    <row r="775" ht="21" customHeight="1"/>
    <row r="776" ht="21" customHeight="1"/>
    <row r="777" ht="21" customHeight="1"/>
    <row r="778" ht="21" customHeight="1"/>
    <row r="779" ht="21" customHeight="1"/>
    <row r="780" ht="21" customHeight="1"/>
    <row r="781" ht="21" customHeight="1"/>
    <row r="782" ht="21" customHeight="1"/>
    <row r="783" ht="21" customHeight="1"/>
    <row r="784" ht="21" customHeight="1"/>
    <row r="785" ht="21" customHeight="1"/>
    <row r="786" ht="21" customHeight="1"/>
    <row r="787" ht="21" customHeight="1"/>
    <row r="788" ht="21" customHeight="1"/>
    <row r="789" ht="21" customHeight="1"/>
    <row r="790" ht="21" customHeight="1"/>
    <row r="791" ht="21" customHeight="1"/>
    <row r="792" ht="21" customHeight="1"/>
    <row r="793" ht="21" customHeight="1"/>
    <row r="794" ht="21" customHeight="1"/>
    <row r="795" ht="21" customHeight="1"/>
    <row r="796" ht="21" customHeight="1"/>
    <row r="797" ht="21" customHeight="1"/>
    <row r="798" ht="21" customHeight="1"/>
    <row r="799" ht="21" customHeight="1"/>
    <row r="800" ht="21" customHeight="1"/>
    <row r="801" ht="21" customHeight="1"/>
    <row r="802" ht="21" customHeight="1"/>
    <row r="803" ht="21" customHeight="1"/>
    <row r="804" ht="21" customHeight="1"/>
    <row r="805" ht="21" customHeight="1"/>
    <row r="806" ht="21" customHeight="1"/>
    <row r="807" ht="21" customHeight="1"/>
    <row r="808" ht="21" customHeight="1"/>
    <row r="809" ht="21" customHeight="1"/>
    <row r="810" ht="21" customHeight="1"/>
    <row r="811" ht="21" customHeight="1"/>
    <row r="812" ht="21" customHeight="1"/>
    <row r="813" ht="21" customHeight="1"/>
    <row r="814" ht="21" customHeight="1"/>
    <row r="815" ht="21" customHeight="1"/>
    <row r="816" ht="21" customHeight="1"/>
    <row r="817" ht="21" customHeight="1"/>
    <row r="818" ht="21" customHeight="1"/>
    <row r="819" ht="21" customHeight="1"/>
    <row r="820" ht="21" customHeight="1"/>
    <row r="821" ht="21" customHeight="1"/>
    <row r="822" ht="21" customHeight="1"/>
    <row r="823" ht="21" customHeight="1"/>
    <row r="824" ht="21" customHeight="1"/>
    <row r="825" ht="21" customHeight="1"/>
    <row r="826" ht="21" customHeight="1"/>
    <row r="827" ht="21" customHeight="1"/>
    <row r="828" ht="21" customHeight="1"/>
    <row r="829" ht="21" customHeight="1"/>
    <row r="830" ht="21" customHeight="1"/>
    <row r="831" ht="21" customHeight="1"/>
    <row r="832" ht="21" customHeight="1"/>
    <row r="833" ht="21" customHeight="1"/>
    <row r="834" ht="21" customHeight="1"/>
    <row r="835" ht="21" customHeight="1"/>
    <row r="836" ht="21" customHeight="1"/>
    <row r="837" ht="21" customHeight="1"/>
    <row r="838" ht="21" customHeight="1"/>
    <row r="839" ht="21" customHeight="1"/>
    <row r="840" ht="21" customHeight="1"/>
    <row r="841" ht="21" customHeight="1"/>
    <row r="842" ht="21" customHeight="1"/>
    <row r="843" ht="21" customHeight="1"/>
    <row r="844" ht="21" customHeight="1"/>
    <row r="845" ht="21" customHeight="1"/>
    <row r="846" ht="21" customHeight="1"/>
    <row r="847" ht="21" customHeight="1"/>
    <row r="848" ht="21" customHeight="1"/>
    <row r="849" ht="21" customHeight="1"/>
    <row r="850" ht="21" customHeight="1"/>
    <row r="851" ht="21" customHeight="1"/>
    <row r="852" ht="21" customHeight="1"/>
    <row r="853" ht="21" customHeight="1"/>
    <row r="854" ht="21" customHeight="1"/>
    <row r="855" ht="21" customHeight="1"/>
    <row r="856" ht="21" customHeight="1"/>
    <row r="857" ht="21" customHeight="1"/>
    <row r="858" ht="21" customHeight="1"/>
    <row r="859" ht="21" customHeight="1"/>
    <row r="860" ht="21" customHeight="1"/>
    <row r="861" ht="21" customHeight="1"/>
    <row r="862" ht="21" customHeight="1"/>
    <row r="863" ht="21" customHeight="1"/>
    <row r="864" ht="21" customHeight="1"/>
    <row r="865" ht="21" customHeight="1"/>
    <row r="866" ht="21" customHeight="1"/>
    <row r="867" ht="21" customHeight="1"/>
    <row r="868" ht="21" customHeight="1"/>
    <row r="869" ht="21" customHeight="1"/>
    <row r="870" ht="21" customHeight="1"/>
    <row r="871" ht="21" customHeight="1"/>
    <row r="872" ht="21" customHeight="1"/>
    <row r="873" ht="21" customHeight="1"/>
    <row r="874" ht="21" customHeight="1"/>
    <row r="875" ht="21" customHeight="1"/>
    <row r="876" ht="21" customHeight="1"/>
    <row r="877" ht="21" customHeight="1"/>
    <row r="878" ht="21" customHeight="1"/>
    <row r="879" ht="21" customHeight="1"/>
    <row r="880" ht="21" customHeight="1"/>
    <row r="881" ht="21" customHeight="1"/>
    <row r="882" ht="21" customHeight="1"/>
    <row r="883" ht="21" customHeight="1"/>
    <row r="884" ht="21" customHeight="1"/>
    <row r="885" ht="21" customHeight="1"/>
    <row r="886" ht="21" customHeight="1"/>
    <row r="887" ht="21" customHeight="1"/>
    <row r="888" ht="21" customHeight="1"/>
    <row r="889" ht="21" customHeight="1"/>
    <row r="890" ht="21" customHeight="1"/>
    <row r="891" ht="21" customHeight="1"/>
    <row r="892" ht="21" customHeight="1"/>
    <row r="893" ht="21" customHeight="1"/>
    <row r="894" ht="21" customHeight="1"/>
    <row r="895" ht="21" customHeight="1"/>
    <row r="896" ht="21" customHeight="1"/>
    <row r="897" ht="21" customHeight="1"/>
    <row r="898" ht="21" customHeight="1"/>
    <row r="899" ht="21" customHeight="1"/>
    <row r="900" ht="21" customHeight="1"/>
    <row r="901" ht="21" customHeight="1"/>
    <row r="902" ht="21" customHeight="1"/>
    <row r="903" ht="21" customHeight="1"/>
    <row r="904" ht="21" customHeight="1"/>
    <row r="905" ht="21" customHeight="1"/>
    <row r="906" ht="21" customHeight="1"/>
    <row r="907" ht="21" customHeight="1"/>
    <row r="908" ht="21" customHeight="1"/>
    <row r="909" ht="21" customHeight="1"/>
    <row r="910" ht="21" customHeight="1"/>
    <row r="911" ht="21" customHeight="1"/>
    <row r="912" ht="21" customHeight="1"/>
    <row r="913" ht="21" customHeight="1"/>
    <row r="914" ht="21" customHeight="1"/>
    <row r="915" ht="21" customHeight="1"/>
    <row r="916" ht="21" customHeight="1"/>
    <row r="917" ht="21" customHeight="1"/>
    <row r="918" ht="21" customHeight="1"/>
    <row r="919" ht="21" customHeight="1"/>
    <row r="920" ht="21" customHeight="1"/>
    <row r="921" ht="21" customHeight="1"/>
    <row r="922" ht="21" customHeight="1"/>
    <row r="923" ht="21" customHeight="1"/>
    <row r="924" ht="21" customHeight="1"/>
    <row r="925" ht="21" customHeight="1"/>
    <row r="926" ht="21" customHeight="1"/>
    <row r="927" ht="21" customHeight="1"/>
    <row r="928" ht="21" customHeight="1"/>
    <row r="929" ht="21" customHeight="1"/>
    <row r="930" ht="21" customHeight="1"/>
    <row r="931" ht="21" customHeight="1"/>
    <row r="932" ht="21" customHeight="1"/>
    <row r="933" ht="21" customHeight="1"/>
    <row r="934" ht="21" customHeight="1"/>
    <row r="935" ht="21" customHeight="1"/>
    <row r="936" ht="21" customHeight="1"/>
    <row r="937" ht="21" customHeight="1"/>
    <row r="938" ht="21" customHeight="1"/>
    <row r="939" ht="21" customHeight="1"/>
    <row r="940" ht="21" customHeight="1"/>
    <row r="941" ht="21" customHeight="1"/>
    <row r="942" ht="21" customHeight="1"/>
    <row r="943" ht="21" customHeight="1"/>
    <row r="944" ht="21" customHeight="1"/>
    <row r="945" ht="21" customHeight="1"/>
    <row r="946" ht="21" customHeight="1"/>
    <row r="947" ht="21" customHeight="1"/>
    <row r="948" ht="21" customHeight="1"/>
    <row r="949" ht="21" customHeight="1"/>
    <row r="950" ht="21" customHeight="1"/>
    <row r="951" ht="21" customHeight="1"/>
    <row r="952" ht="21" customHeight="1"/>
    <row r="953" ht="21" customHeight="1"/>
    <row r="954" ht="21" customHeight="1"/>
    <row r="955" ht="21" customHeight="1"/>
    <row r="956" ht="21" customHeight="1"/>
    <row r="957" ht="21" customHeight="1"/>
    <row r="958" ht="21" customHeight="1"/>
    <row r="959" ht="21" customHeight="1"/>
    <row r="960" ht="21" customHeight="1"/>
    <row r="961" ht="21" customHeight="1"/>
    <row r="962" ht="21" customHeight="1"/>
    <row r="963" ht="21" customHeight="1"/>
    <row r="964" ht="21" customHeight="1"/>
    <row r="965" ht="21" customHeight="1"/>
    <row r="966" ht="21" customHeight="1"/>
    <row r="967" ht="21" customHeight="1"/>
    <row r="968" ht="21" customHeight="1"/>
    <row r="969" ht="21" customHeight="1"/>
    <row r="970" ht="21" customHeight="1"/>
    <row r="971" ht="21" customHeight="1"/>
    <row r="972" ht="21" customHeight="1"/>
    <row r="973" ht="21" customHeight="1"/>
    <row r="974" ht="21" customHeight="1"/>
    <row r="975" ht="21" customHeight="1"/>
    <row r="976" ht="21" customHeight="1"/>
    <row r="977" ht="21" customHeight="1"/>
    <row r="978" ht="21" customHeight="1"/>
    <row r="979" ht="21" customHeight="1"/>
    <row r="980" ht="21" customHeight="1"/>
    <row r="981" ht="21" customHeight="1"/>
    <row r="982" ht="21" customHeight="1"/>
    <row r="983" ht="21" customHeight="1"/>
    <row r="984" ht="21" customHeight="1"/>
    <row r="985" ht="21" customHeight="1"/>
    <row r="986" ht="21" customHeight="1"/>
    <row r="987" ht="21" customHeight="1"/>
    <row r="988" ht="21" customHeight="1"/>
    <row r="989" ht="21" customHeight="1"/>
    <row r="990" ht="21" customHeight="1"/>
    <row r="991" ht="21" customHeight="1"/>
    <row r="992" ht="21" customHeight="1"/>
    <row r="993" ht="21" customHeight="1"/>
    <row r="994" ht="21" customHeight="1"/>
    <row r="995" ht="21" customHeight="1"/>
    <row r="996" ht="21" customHeight="1"/>
    <row r="997" ht="21" customHeight="1"/>
    <row r="998" ht="21" customHeight="1"/>
  </sheetData>
  <mergeCells count="21">
    <mergeCell ref="C2:I2"/>
    <mergeCell ref="C3:I3"/>
    <mergeCell ref="C4:I4"/>
    <mergeCell ref="A9:F9"/>
    <mergeCell ref="F12:K12"/>
    <mergeCell ref="J9:M9"/>
    <mergeCell ref="L12:P12"/>
    <mergeCell ref="A12:A13"/>
    <mergeCell ref="B12:B13"/>
    <mergeCell ref="C12:C13"/>
    <mergeCell ref="D12:D13"/>
    <mergeCell ref="N9:O9"/>
    <mergeCell ref="D5:L5"/>
    <mergeCell ref="D6:L6"/>
    <mergeCell ref="D7:L7"/>
    <mergeCell ref="D8:L8"/>
    <mergeCell ref="E12:E13"/>
    <mergeCell ref="C107:H107"/>
    <mergeCell ref="C102:H102"/>
    <mergeCell ref="C103:H103"/>
    <mergeCell ref="A100:K100"/>
  </mergeCells>
  <conditionalFormatting sqref="I14:J57 A14:G81 C95:G97 A82:B97 I59:J81 J58 I95:J99 A98:G99">
    <cfRule type="cellIs" dxfId="351" priority="50" operator="equal">
      <formula>0</formula>
    </cfRule>
  </conditionalFormatting>
  <conditionalFormatting sqref="N9:O9 H14:H81 K14:P81 K95:P99 H95:H99">
    <cfRule type="cellIs" dxfId="350" priority="48" operator="equal">
      <formula>0</formula>
    </cfRule>
  </conditionalFormatting>
  <conditionalFormatting sqref="A9:F9">
    <cfRule type="containsText" dxfId="349" priority="46" operator="containsText" text="Tāme sastādīta  20__. gada tirgus cenās, pamatojoties uz ___ daļas rasējumiem">
      <formula>NOT(ISERROR(SEARCH("Tāme sastādīta  20__. gada tirgus cenās, pamatojoties uz ___ daļas rasējumiem",A9)))</formula>
    </cfRule>
  </conditionalFormatting>
  <conditionalFormatting sqref="C2">
    <cfRule type="cellIs" dxfId="348" priority="45" operator="equal">
      <formula>0</formula>
    </cfRule>
  </conditionalFormatting>
  <conditionalFormatting sqref="O10:P10">
    <cfRule type="cellIs" dxfId="347" priority="44" operator="equal">
      <formula>"20__. gada __. _________"</formula>
    </cfRule>
  </conditionalFormatting>
  <conditionalFormatting sqref="A100:K100">
    <cfRule type="containsText" dxfId="346" priority="42" operator="containsText" text="Tiešās izmaksas kopā, t. sk. darba devēja sociālais nodoklis __.__% ">
      <formula>NOT(ISERROR(SEARCH("Tiešās izmaksas kopā, t. sk. darba devēja sociālais nodoklis __.__% ",A100)))</formula>
    </cfRule>
  </conditionalFormatting>
  <conditionalFormatting sqref="C107:H107">
    <cfRule type="cellIs" dxfId="345" priority="39" operator="equal">
      <formula>0</formula>
    </cfRule>
  </conditionalFormatting>
  <conditionalFormatting sqref="C102:H102">
    <cfRule type="cellIs" dxfId="344" priority="38" operator="equal">
      <formula>0</formula>
    </cfRule>
  </conditionalFormatting>
  <conditionalFormatting sqref="L100:P100">
    <cfRule type="cellIs" dxfId="343" priority="37" operator="equal">
      <formula>0</formula>
    </cfRule>
  </conditionalFormatting>
  <conditionalFormatting sqref="C4:I4">
    <cfRule type="cellIs" dxfId="342" priority="36" operator="equal">
      <formula>0</formula>
    </cfRule>
  </conditionalFormatting>
  <conditionalFormatting sqref="D5:L8">
    <cfRule type="cellIs" dxfId="341" priority="34" operator="equal">
      <formula>0</formula>
    </cfRule>
  </conditionalFormatting>
  <conditionalFormatting sqref="C107:H107 C109 C102:H102">
    <cfRule type="cellIs" dxfId="340" priority="33" operator="equal">
      <formula>0</formula>
    </cfRule>
  </conditionalFormatting>
  <conditionalFormatting sqref="D1">
    <cfRule type="cellIs" dxfId="339" priority="32" operator="equal">
      <formula>0</formula>
    </cfRule>
  </conditionalFormatting>
  <conditionalFormatting sqref="D82:G89 I82:J91 D91:G94 E90:G90 J92:J94">
    <cfRule type="cellIs" dxfId="338" priority="31" operator="equal">
      <formula>0</formula>
    </cfRule>
  </conditionalFormatting>
  <conditionalFormatting sqref="H82:H94 K82:P94">
    <cfRule type="cellIs" dxfId="337" priority="30" operator="equal">
      <formula>0</formula>
    </cfRule>
  </conditionalFormatting>
  <conditionalFormatting sqref="C82:C89 C91:C94">
    <cfRule type="cellIs" dxfId="336" priority="29" operator="equal">
      <formula>0</formula>
    </cfRule>
  </conditionalFormatting>
  <conditionalFormatting sqref="C90">
    <cfRule type="cellIs" dxfId="335" priority="27" operator="equal">
      <formula>0</formula>
    </cfRule>
  </conditionalFormatting>
  <conditionalFormatting sqref="D90">
    <cfRule type="cellIs" dxfId="334" priority="28" operator="equal">
      <formula>0</formula>
    </cfRule>
  </conditionalFormatting>
  <conditionalFormatting sqref="I92:I94">
    <cfRule type="cellIs" dxfId="333" priority="26" operator="equal">
      <formula>0</formula>
    </cfRule>
  </conditionalFormatting>
  <conditionalFormatting sqref="I58">
    <cfRule type="cellIs" dxfId="332" priority="1" operator="equal">
      <formula>0</formula>
    </cfRule>
  </conditionalFormatting>
  <pageMargins left="0.70866141732283472" right="0.70866141732283472" top="0.74803149606299213" bottom="0.74803149606299213" header="0.31496062992125984" footer="0.31496062992125984"/>
  <pageSetup paperSize="9" scale="22"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41" operator="containsText" id="{BC596309-6EE4-47E0-A590-F3D2F6DA868B}">
            <xm:f>NOT(ISERROR(SEARCH("Tāme sastādīta ____. gada ___. ______________",A105)))</xm:f>
            <xm:f>"Tāme sastādīta ____. gada ___. ______________"</xm:f>
            <x14:dxf>
              <font>
                <color auto="1"/>
              </font>
              <fill>
                <patternFill>
                  <bgColor rgb="FFC6EFCE"/>
                </patternFill>
              </fill>
            </x14:dxf>
          </x14:cfRule>
          <xm:sqref>A105</xm:sqref>
        </x14:conditionalFormatting>
        <x14:conditionalFormatting xmlns:xm="http://schemas.microsoft.com/office/excel/2006/main">
          <x14:cfRule type="containsText" priority="40" operator="containsText" id="{A5053C80-E745-4777-A201-BBBD02E74FC0}">
            <xm:f>NOT(ISERROR(SEARCH("Sertifikāta Nr. _________________________________",A109)))</xm:f>
            <xm:f>"Sertifikāta Nr. _________________________________"</xm:f>
            <x14:dxf>
              <font>
                <color auto="1"/>
              </font>
              <fill>
                <patternFill>
                  <bgColor rgb="FFC6EFCE"/>
                </patternFill>
              </fill>
            </x14:dxf>
          </x14:cfRule>
          <xm:sqref>A109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79998168889431442"/>
  </sheetPr>
  <dimension ref="A1:V1025"/>
  <sheetViews>
    <sheetView topLeftCell="A69" zoomScale="130" zoomScaleNormal="130" workbookViewId="0">
      <selection activeCell="F79" sqref="F14:P79"/>
    </sheetView>
  </sheetViews>
  <sheetFormatPr defaultColWidth="9.109375" defaultRowHeight="14.4"/>
  <cols>
    <col min="1" max="1" width="4.5546875" style="1" customWidth="1"/>
    <col min="2" max="2" width="6.88671875" style="1" customWidth="1"/>
    <col min="3" max="3" width="53.33203125" style="1" customWidth="1"/>
    <col min="4" max="4" width="5.88671875" style="1" customWidth="1"/>
    <col min="5" max="5" width="8.6640625" style="1" customWidth="1"/>
    <col min="6" max="6" width="5.44140625" style="1" customWidth="1"/>
    <col min="7" max="7" width="5.88671875" style="1" customWidth="1"/>
    <col min="8" max="10" width="6.6640625" style="1" customWidth="1"/>
    <col min="11" max="11" width="7" style="1" customWidth="1"/>
    <col min="12" max="15" width="7.6640625" style="1" customWidth="1"/>
    <col min="16" max="16" width="9" style="1" customWidth="1"/>
    <col min="17" max="17" width="9.109375" style="1"/>
    <col min="23" max="16384" width="9.109375" style="1"/>
  </cols>
  <sheetData>
    <row r="1" spans="1:16">
      <c r="A1" s="152"/>
      <c r="B1" s="152"/>
      <c r="C1" s="153" t="s">
        <v>34</v>
      </c>
      <c r="D1" s="154">
        <f>'Kops a'!A16</f>
        <v>2</v>
      </c>
      <c r="E1" s="152"/>
      <c r="F1" s="152"/>
      <c r="G1" s="152"/>
      <c r="H1" s="152"/>
      <c r="I1" s="152"/>
      <c r="J1" s="152"/>
      <c r="K1" s="155"/>
      <c r="L1" s="155"/>
      <c r="M1" s="155"/>
      <c r="N1" s="156"/>
      <c r="O1" s="153"/>
      <c r="P1" s="157"/>
    </row>
    <row r="2" spans="1:16">
      <c r="A2" s="158"/>
      <c r="B2" s="158"/>
      <c r="C2" s="502" t="s">
        <v>108</v>
      </c>
      <c r="D2" s="502"/>
      <c r="E2" s="502"/>
      <c r="F2" s="502"/>
      <c r="G2" s="502"/>
      <c r="H2" s="502"/>
      <c r="I2" s="502"/>
      <c r="J2" s="158"/>
      <c r="K2" s="155"/>
      <c r="L2" s="155"/>
      <c r="M2" s="155"/>
      <c r="N2" s="155"/>
      <c r="O2" s="155"/>
      <c r="P2" s="155"/>
    </row>
    <row r="3" spans="1:16">
      <c r="A3" s="159"/>
      <c r="B3" s="159"/>
      <c r="C3" s="503" t="s">
        <v>13</v>
      </c>
      <c r="D3" s="503"/>
      <c r="E3" s="503"/>
      <c r="F3" s="503"/>
      <c r="G3" s="503"/>
      <c r="H3" s="503"/>
      <c r="I3" s="503"/>
      <c r="J3" s="159"/>
      <c r="K3" s="155"/>
      <c r="L3" s="155"/>
      <c r="M3" s="155"/>
      <c r="N3" s="155"/>
      <c r="O3" s="155"/>
      <c r="P3" s="155"/>
    </row>
    <row r="4" spans="1:16">
      <c r="A4" s="159"/>
      <c r="B4" s="159"/>
      <c r="C4" s="504" t="s">
        <v>48</v>
      </c>
      <c r="D4" s="504"/>
      <c r="E4" s="504"/>
      <c r="F4" s="504"/>
      <c r="G4" s="504"/>
      <c r="H4" s="504"/>
      <c r="I4" s="504"/>
      <c r="J4" s="159"/>
      <c r="K4" s="155"/>
      <c r="L4" s="155"/>
      <c r="M4" s="155"/>
      <c r="N4" s="155"/>
      <c r="O4" s="155"/>
      <c r="P4" s="155"/>
    </row>
    <row r="5" spans="1:16">
      <c r="A5" s="152"/>
      <c r="B5" s="152"/>
      <c r="C5" s="153" t="s">
        <v>1</v>
      </c>
      <c r="D5" s="519" t="str">
        <f>'Kops a'!D6</f>
        <v>Administrācijas ēka</v>
      </c>
      <c r="E5" s="519"/>
      <c r="F5" s="519"/>
      <c r="G5" s="519"/>
      <c r="H5" s="519"/>
      <c r="I5" s="519"/>
      <c r="J5" s="519"/>
      <c r="K5" s="519"/>
      <c r="L5" s="519"/>
      <c r="M5" s="160"/>
      <c r="N5" s="160"/>
      <c r="O5" s="160"/>
      <c r="P5" s="160"/>
    </row>
    <row r="6" spans="1:16">
      <c r="A6" s="152"/>
      <c r="B6" s="152"/>
      <c r="C6" s="153" t="s">
        <v>2</v>
      </c>
      <c r="D6" s="519" t="str">
        <f>'Kops a'!D7</f>
        <v>Energoefektivitātes paaugstināšana</v>
      </c>
      <c r="E6" s="519"/>
      <c r="F6" s="519"/>
      <c r="G6" s="519"/>
      <c r="H6" s="519"/>
      <c r="I6" s="519"/>
      <c r="J6" s="519"/>
      <c r="K6" s="519"/>
      <c r="L6" s="519"/>
      <c r="M6" s="160"/>
      <c r="N6" s="160"/>
      <c r="O6" s="160"/>
      <c r="P6" s="160"/>
    </row>
    <row r="7" spans="1:16">
      <c r="A7" s="152"/>
      <c r="B7" s="152"/>
      <c r="C7" s="153" t="s">
        <v>3</v>
      </c>
      <c r="D7" s="519" t="str">
        <f>'Kops a'!D8</f>
        <v>Jaunā ielā 2A, Limbaži, Limbažu novads, Latvija, LV-4001</v>
      </c>
      <c r="E7" s="519"/>
      <c r="F7" s="519"/>
      <c r="G7" s="519"/>
      <c r="H7" s="519"/>
      <c r="I7" s="519"/>
      <c r="J7" s="519"/>
      <c r="K7" s="519"/>
      <c r="L7" s="519"/>
      <c r="M7" s="160"/>
      <c r="N7" s="160"/>
      <c r="O7" s="160"/>
      <c r="P7" s="160"/>
    </row>
    <row r="8" spans="1:16">
      <c r="A8" s="152"/>
      <c r="B8" s="152"/>
      <c r="C8" s="161" t="s">
        <v>16</v>
      </c>
      <c r="D8" s="519" t="str">
        <f>'Kops a'!D9</f>
        <v>EIRO210222/001</v>
      </c>
      <c r="E8" s="519"/>
      <c r="F8" s="519"/>
      <c r="G8" s="519"/>
      <c r="H8" s="519"/>
      <c r="I8" s="519"/>
      <c r="J8" s="519"/>
      <c r="K8" s="519"/>
      <c r="L8" s="519"/>
      <c r="M8" s="160"/>
      <c r="N8" s="160"/>
      <c r="O8" s="160"/>
      <c r="P8" s="160"/>
    </row>
    <row r="9" spans="1:16" ht="15" customHeight="1">
      <c r="A9" s="505" t="str">
        <f>+'1_fas'!A9:F9</f>
        <v>Tāme sastādīta  2022. gada tirgus cenās, pamatojoties uz  AR daļas rasējumiem</v>
      </c>
      <c r="B9" s="505"/>
      <c r="C9" s="505"/>
      <c r="D9" s="505"/>
      <c r="E9" s="505"/>
      <c r="F9" s="505"/>
      <c r="G9" s="162"/>
      <c r="H9" s="162"/>
      <c r="I9" s="162"/>
      <c r="J9" s="509" t="s">
        <v>35</v>
      </c>
      <c r="K9" s="509"/>
      <c r="L9" s="509"/>
      <c r="M9" s="509"/>
      <c r="N9" s="523">
        <f>P80</f>
        <v>0</v>
      </c>
      <c r="O9" s="523"/>
      <c r="P9" s="162"/>
    </row>
    <row r="10" spans="1:16" ht="15.75" customHeight="1">
      <c r="A10" s="163"/>
      <c r="B10" s="164"/>
      <c r="C10" s="161"/>
      <c r="D10" s="152"/>
      <c r="E10" s="152"/>
      <c r="F10" s="152"/>
      <c r="G10" s="152"/>
      <c r="H10" s="152"/>
      <c r="I10" s="152"/>
      <c r="J10" s="152"/>
      <c r="K10" s="152"/>
      <c r="L10" s="158"/>
      <c r="M10" s="158"/>
      <c r="N10" s="155"/>
      <c r="O10" s="165"/>
      <c r="P10" s="166">
        <f>A86</f>
        <v>0</v>
      </c>
    </row>
    <row r="11" spans="1:16" ht="15" thickBot="1">
      <c r="A11" s="163"/>
      <c r="B11" s="164"/>
      <c r="C11" s="161"/>
      <c r="D11" s="152"/>
      <c r="E11" s="152"/>
      <c r="F11" s="152"/>
      <c r="G11" s="152"/>
      <c r="H11" s="152"/>
      <c r="I11" s="152"/>
      <c r="J11" s="152"/>
      <c r="K11" s="152"/>
      <c r="L11" s="167"/>
      <c r="M11" s="167"/>
      <c r="N11" s="168"/>
      <c r="O11" s="156"/>
      <c r="P11" s="152"/>
    </row>
    <row r="12" spans="1:16">
      <c r="A12" s="511" t="s">
        <v>19</v>
      </c>
      <c r="B12" s="513" t="s">
        <v>36</v>
      </c>
      <c r="C12" s="507" t="s">
        <v>37</v>
      </c>
      <c r="D12" s="516" t="s">
        <v>38</v>
      </c>
      <c r="E12" s="496" t="s">
        <v>39</v>
      </c>
      <c r="F12" s="506" t="s">
        <v>40</v>
      </c>
      <c r="G12" s="507"/>
      <c r="H12" s="507"/>
      <c r="I12" s="507"/>
      <c r="J12" s="507"/>
      <c r="K12" s="508"/>
      <c r="L12" s="510" t="s">
        <v>41</v>
      </c>
      <c r="M12" s="507"/>
      <c r="N12" s="507"/>
      <c r="O12" s="507"/>
      <c r="P12" s="508"/>
    </row>
    <row r="13" spans="1:16" ht="126.75" customHeight="1" thickBot="1">
      <c r="A13" s="512"/>
      <c r="B13" s="514"/>
      <c r="C13" s="515"/>
      <c r="D13" s="517"/>
      <c r="E13" s="497"/>
      <c r="F13" s="422" t="s">
        <v>42</v>
      </c>
      <c r="G13" s="6" t="s">
        <v>43</v>
      </c>
      <c r="H13" s="6" t="s">
        <v>44</v>
      </c>
      <c r="I13" s="6" t="s">
        <v>45</v>
      </c>
      <c r="J13" s="6" t="s">
        <v>46</v>
      </c>
      <c r="K13" s="4" t="s">
        <v>47</v>
      </c>
      <c r="L13" s="5" t="s">
        <v>42</v>
      </c>
      <c r="M13" s="6" t="s">
        <v>44</v>
      </c>
      <c r="N13" s="6" t="s">
        <v>45</v>
      </c>
      <c r="O13" s="6" t="s">
        <v>46</v>
      </c>
      <c r="P13" s="4" t="s">
        <v>47</v>
      </c>
    </row>
    <row r="14" spans="1:16" ht="30.75" customHeight="1">
      <c r="A14" s="418"/>
      <c r="B14" s="288"/>
      <c r="C14" s="419" t="s">
        <v>197</v>
      </c>
      <c r="D14" s="420"/>
      <c r="E14" s="421"/>
      <c r="F14" s="418"/>
      <c r="G14" s="288"/>
      <c r="H14" s="288"/>
      <c r="I14" s="288"/>
      <c r="J14" s="288"/>
      <c r="K14" s="289"/>
      <c r="L14" s="287"/>
      <c r="M14" s="288"/>
      <c r="N14" s="288"/>
      <c r="O14" s="288"/>
      <c r="P14" s="289"/>
    </row>
    <row r="15" spans="1:16" ht="21" customHeight="1">
      <c r="A15" s="76"/>
      <c r="B15" s="17"/>
      <c r="C15" s="272" t="s">
        <v>67</v>
      </c>
      <c r="D15" s="80"/>
      <c r="E15" s="59"/>
      <c r="F15" s="13"/>
      <c r="G15" s="11"/>
      <c r="H15" s="11"/>
      <c r="I15" s="11"/>
      <c r="J15" s="11"/>
      <c r="K15" s="12"/>
      <c r="L15" s="15"/>
      <c r="M15" s="7"/>
      <c r="N15" s="7"/>
      <c r="O15" s="7"/>
      <c r="P15" s="8"/>
    </row>
    <row r="16" spans="1:16" ht="15.75" customHeight="1">
      <c r="A16" s="85">
        <v>1</v>
      </c>
      <c r="B16" s="10"/>
      <c r="C16" s="78" t="s">
        <v>199</v>
      </c>
      <c r="D16" s="14" t="s">
        <v>69</v>
      </c>
      <c r="E16" s="124">
        <v>14.02</v>
      </c>
      <c r="F16" s="73"/>
      <c r="G16" s="11"/>
      <c r="H16" s="11"/>
      <c r="I16" s="58"/>
      <c r="J16" s="58"/>
      <c r="K16" s="12"/>
      <c r="L16" s="16"/>
      <c r="M16" s="11"/>
      <c r="N16" s="11"/>
      <c r="O16" s="11"/>
      <c r="P16" s="12"/>
    </row>
    <row r="17" spans="1:16" ht="25.5" customHeight="1">
      <c r="A17" s="85">
        <v>2</v>
      </c>
      <c r="B17" s="10"/>
      <c r="C17" s="78" t="s">
        <v>372</v>
      </c>
      <c r="D17" s="14" t="s">
        <v>69</v>
      </c>
      <c r="E17" s="124">
        <v>3</v>
      </c>
      <c r="F17" s="13"/>
      <c r="G17" s="11"/>
      <c r="H17" s="11"/>
      <c r="I17" s="11"/>
      <c r="J17" s="11"/>
      <c r="K17" s="12"/>
      <c r="L17" s="16"/>
      <c r="M17" s="11"/>
      <c r="N17" s="11"/>
      <c r="O17" s="11"/>
      <c r="P17" s="12"/>
    </row>
    <row r="18" spans="1:16" ht="39.6">
      <c r="A18" s="85">
        <v>3</v>
      </c>
      <c r="B18" s="10"/>
      <c r="C18" s="53" t="s">
        <v>373</v>
      </c>
      <c r="D18" s="14" t="s">
        <v>78</v>
      </c>
      <c r="E18" s="124">
        <v>15</v>
      </c>
      <c r="F18" s="73"/>
      <c r="G18" s="11"/>
      <c r="H18" s="11"/>
      <c r="I18" s="58"/>
      <c r="J18" s="58"/>
      <c r="K18" s="12"/>
      <c r="L18" s="16"/>
      <c r="M18" s="11"/>
      <c r="N18" s="11"/>
      <c r="O18" s="11"/>
      <c r="P18" s="12"/>
    </row>
    <row r="19" spans="1:16" ht="14.25" customHeight="1">
      <c r="A19" s="85">
        <v>4</v>
      </c>
      <c r="B19" s="10"/>
      <c r="C19" s="78" t="s">
        <v>109</v>
      </c>
      <c r="D19" s="14" t="s">
        <v>78</v>
      </c>
      <c r="E19" s="124">
        <f>+E18-E35</f>
        <v>6.6</v>
      </c>
      <c r="F19" s="73"/>
      <c r="G19" s="11"/>
      <c r="H19" s="11"/>
      <c r="I19" s="58"/>
      <c r="J19" s="58"/>
      <c r="K19" s="12"/>
      <c r="L19" s="16"/>
      <c r="M19" s="11"/>
      <c r="N19" s="11"/>
      <c r="O19" s="11"/>
      <c r="P19" s="12"/>
    </row>
    <row r="20" spans="1:16" ht="25.5" customHeight="1">
      <c r="A20" s="85">
        <v>5</v>
      </c>
      <c r="B20" s="10"/>
      <c r="C20" s="78" t="s">
        <v>374</v>
      </c>
      <c r="D20" s="14" t="s">
        <v>69</v>
      </c>
      <c r="E20" s="124">
        <f>+E30+E46</f>
        <v>50.866999999999997</v>
      </c>
      <c r="F20" s="73"/>
      <c r="G20" s="11"/>
      <c r="H20" s="11"/>
      <c r="I20" s="58"/>
      <c r="J20" s="58"/>
      <c r="K20" s="12"/>
      <c r="L20" s="16"/>
      <c r="M20" s="11"/>
      <c r="N20" s="11"/>
      <c r="O20" s="11"/>
      <c r="P20" s="12"/>
    </row>
    <row r="21" spans="1:16" ht="82.5" customHeight="1">
      <c r="A21" s="86">
        <v>6</v>
      </c>
      <c r="B21" s="10"/>
      <c r="C21" s="78" t="s">
        <v>200</v>
      </c>
      <c r="D21" s="14" t="s">
        <v>69</v>
      </c>
      <c r="E21" s="124">
        <f>+E20</f>
        <v>50.866999999999997</v>
      </c>
      <c r="F21" s="73"/>
      <c r="G21" s="11"/>
      <c r="H21" s="11"/>
      <c r="I21" s="58"/>
      <c r="J21" s="58"/>
      <c r="K21" s="12"/>
      <c r="L21" s="16"/>
      <c r="M21" s="11"/>
      <c r="N21" s="11"/>
      <c r="O21" s="11"/>
      <c r="P21" s="12"/>
    </row>
    <row r="22" spans="1:16" ht="26.4">
      <c r="A22" s="87">
        <v>7</v>
      </c>
      <c r="B22" s="10"/>
      <c r="C22" s="78" t="s">
        <v>201</v>
      </c>
      <c r="D22" s="14" t="s">
        <v>69</v>
      </c>
      <c r="E22" s="124">
        <f>+E21*0.5</f>
        <v>25.433499999999999</v>
      </c>
      <c r="F22" s="67"/>
      <c r="G22" s="11"/>
      <c r="H22" s="11"/>
      <c r="I22" s="44"/>
      <c r="J22" s="44"/>
      <c r="K22" s="12"/>
      <c r="L22" s="16"/>
      <c r="M22" s="11"/>
      <c r="N22" s="11"/>
      <c r="O22" s="11"/>
      <c r="P22" s="12"/>
    </row>
    <row r="23" spans="1:16" ht="26.4">
      <c r="A23" s="87"/>
      <c r="B23" s="10"/>
      <c r="C23" s="79" t="s">
        <v>110</v>
      </c>
      <c r="D23" s="14" t="s">
        <v>111</v>
      </c>
      <c r="E23" s="124">
        <f>+E22*0.1</f>
        <v>2.5433500000000002</v>
      </c>
      <c r="F23" s="67"/>
      <c r="G23" s="11"/>
      <c r="H23" s="11"/>
      <c r="I23" s="44"/>
      <c r="J23" s="44"/>
      <c r="K23" s="12"/>
      <c r="L23" s="16"/>
      <c r="M23" s="11"/>
      <c r="N23" s="11"/>
      <c r="O23" s="11"/>
      <c r="P23" s="12"/>
    </row>
    <row r="24" spans="1:16" ht="26.4">
      <c r="A24" s="87">
        <v>8</v>
      </c>
      <c r="B24" s="10"/>
      <c r="C24" s="78" t="s">
        <v>112</v>
      </c>
      <c r="D24" s="14" t="s">
        <v>52</v>
      </c>
      <c r="E24" s="124">
        <v>4</v>
      </c>
      <c r="F24" s="67"/>
      <c r="G24" s="11"/>
      <c r="H24" s="11"/>
      <c r="I24" s="44"/>
      <c r="J24" s="44"/>
      <c r="K24" s="12"/>
      <c r="L24" s="16"/>
      <c r="M24" s="11"/>
      <c r="N24" s="11"/>
      <c r="O24" s="11"/>
      <c r="P24" s="12"/>
    </row>
    <row r="25" spans="1:16" ht="26.4">
      <c r="A25" s="87">
        <v>9</v>
      </c>
      <c r="B25" s="10"/>
      <c r="C25" s="78" t="s">
        <v>77</v>
      </c>
      <c r="D25" s="14" t="s">
        <v>78</v>
      </c>
      <c r="E25" s="124">
        <v>6</v>
      </c>
      <c r="F25" s="60"/>
      <c r="G25" s="11"/>
      <c r="H25" s="11"/>
      <c r="I25" s="21"/>
      <c r="J25" s="39"/>
      <c r="K25" s="12"/>
      <c r="L25" s="16"/>
      <c r="M25" s="11"/>
      <c r="N25" s="11"/>
      <c r="O25" s="11"/>
      <c r="P25" s="12"/>
    </row>
    <row r="26" spans="1:16" ht="30" customHeight="1">
      <c r="A26" s="9"/>
      <c r="B26" s="10"/>
      <c r="C26" s="294" t="s">
        <v>197</v>
      </c>
      <c r="D26" s="14"/>
      <c r="E26" s="253"/>
      <c r="F26" s="13"/>
      <c r="G26" s="11"/>
      <c r="H26" s="11"/>
      <c r="I26" s="11"/>
      <c r="J26" s="11"/>
      <c r="K26" s="12"/>
      <c r="L26" s="16"/>
      <c r="M26" s="11"/>
      <c r="N26" s="11"/>
      <c r="O26" s="11"/>
      <c r="P26" s="12"/>
    </row>
    <row r="27" spans="1:16" ht="21" customHeight="1">
      <c r="A27" s="9"/>
      <c r="B27" s="10"/>
      <c r="C27" s="272" t="s">
        <v>196</v>
      </c>
      <c r="D27" s="14"/>
      <c r="E27" s="253"/>
      <c r="F27" s="13"/>
      <c r="G27" s="11"/>
      <c r="H27" s="11"/>
      <c r="I27" s="11"/>
      <c r="J27" s="11"/>
      <c r="K27" s="12"/>
      <c r="L27" s="16"/>
      <c r="M27" s="11"/>
      <c r="N27" s="11"/>
      <c r="O27" s="11"/>
      <c r="P27" s="12"/>
    </row>
    <row r="28" spans="1:16" ht="43.5" customHeight="1">
      <c r="A28" s="9">
        <v>9</v>
      </c>
      <c r="B28" s="10"/>
      <c r="C28" s="271" t="s">
        <v>183</v>
      </c>
      <c r="D28" s="57" t="s">
        <v>51</v>
      </c>
      <c r="E28" s="59">
        <v>33.049999999999997</v>
      </c>
      <c r="F28" s="13"/>
      <c r="G28" s="11"/>
      <c r="H28" s="11"/>
      <c r="I28" s="11"/>
      <c r="J28" s="11"/>
      <c r="K28" s="12"/>
      <c r="L28" s="16"/>
      <c r="M28" s="11"/>
      <c r="N28" s="11"/>
      <c r="O28" s="11"/>
      <c r="P28" s="12"/>
    </row>
    <row r="29" spans="1:16" ht="41.25" customHeight="1">
      <c r="A29" s="85">
        <v>10</v>
      </c>
      <c r="B29" s="10"/>
      <c r="C29" s="78" t="s">
        <v>210</v>
      </c>
      <c r="D29" s="14" t="s">
        <v>69</v>
      </c>
      <c r="E29" s="124">
        <f>+E28*1.6-3.48</f>
        <v>49.4</v>
      </c>
      <c r="F29" s="64"/>
      <c r="G29" s="11"/>
      <c r="H29" s="11"/>
      <c r="I29" s="32"/>
      <c r="J29" s="32"/>
      <c r="K29" s="12"/>
      <c r="L29" s="16"/>
      <c r="M29" s="11"/>
      <c r="N29" s="11"/>
      <c r="O29" s="11"/>
      <c r="P29" s="12"/>
    </row>
    <row r="30" spans="1:16" ht="69" customHeight="1">
      <c r="A30" s="87">
        <v>11</v>
      </c>
      <c r="B30" s="10"/>
      <c r="C30" s="78" t="s">
        <v>186</v>
      </c>
      <c r="D30" s="14" t="s">
        <v>69</v>
      </c>
      <c r="E30" s="124">
        <f>+E29</f>
        <v>49.4</v>
      </c>
      <c r="F30" s="73"/>
      <c r="G30" s="11"/>
      <c r="H30" s="11"/>
      <c r="I30" s="58"/>
      <c r="J30" s="58"/>
      <c r="K30" s="12"/>
      <c r="L30" s="16"/>
      <c r="M30" s="11"/>
      <c r="N30" s="11"/>
      <c r="O30" s="11"/>
      <c r="P30" s="12"/>
    </row>
    <row r="31" spans="1:16">
      <c r="A31" s="87"/>
      <c r="B31" s="10"/>
      <c r="C31" s="79" t="s">
        <v>113</v>
      </c>
      <c r="D31" s="14" t="s">
        <v>114</v>
      </c>
      <c r="E31" s="123">
        <f>+E30*0.2</f>
        <v>9.8800000000000008</v>
      </c>
      <c r="F31" s="67"/>
      <c r="G31" s="11"/>
      <c r="H31" s="11"/>
      <c r="I31" s="273"/>
      <c r="J31" s="48"/>
      <c r="K31" s="12"/>
      <c r="L31" s="16"/>
      <c r="M31" s="11"/>
      <c r="N31" s="11"/>
      <c r="O31" s="11"/>
      <c r="P31" s="12"/>
    </row>
    <row r="32" spans="1:16">
      <c r="A32" s="87"/>
      <c r="B32" s="10"/>
      <c r="C32" s="79" t="s">
        <v>115</v>
      </c>
      <c r="D32" s="14" t="s">
        <v>100</v>
      </c>
      <c r="E32" s="122">
        <f>+E30*5</f>
        <v>247</v>
      </c>
      <c r="F32" s="60"/>
      <c r="G32" s="11"/>
      <c r="H32" s="11"/>
      <c r="I32" s="273"/>
      <c r="J32" s="39"/>
      <c r="K32" s="12"/>
      <c r="L32" s="16"/>
      <c r="M32" s="11"/>
      <c r="N32" s="11"/>
      <c r="O32" s="11"/>
      <c r="P32" s="12"/>
    </row>
    <row r="33" spans="1:16" ht="26.4">
      <c r="A33" s="87"/>
      <c r="B33" s="10"/>
      <c r="C33" s="79" t="s">
        <v>184</v>
      </c>
      <c r="D33" s="14" t="s">
        <v>69</v>
      </c>
      <c r="E33" s="128">
        <f>+E30*1.05</f>
        <v>51.87</v>
      </c>
      <c r="F33" s="73"/>
      <c r="G33" s="11"/>
      <c r="H33" s="11"/>
      <c r="I33" s="273"/>
      <c r="J33" s="58"/>
      <c r="K33" s="12"/>
      <c r="L33" s="16"/>
      <c r="M33" s="11"/>
      <c r="N33" s="11"/>
      <c r="O33" s="11"/>
      <c r="P33" s="12"/>
    </row>
    <row r="34" spans="1:16" ht="26.4">
      <c r="A34" s="87"/>
      <c r="B34" s="10"/>
      <c r="C34" s="79" t="s">
        <v>116</v>
      </c>
      <c r="D34" s="14" t="s">
        <v>52</v>
      </c>
      <c r="E34" s="128">
        <f>+E37*7</f>
        <v>572.25</v>
      </c>
      <c r="F34" s="67"/>
      <c r="G34" s="11"/>
      <c r="H34" s="11"/>
      <c r="I34" s="273"/>
      <c r="J34" s="44"/>
      <c r="K34" s="12"/>
      <c r="L34" s="16"/>
      <c r="M34" s="11"/>
      <c r="N34" s="11"/>
      <c r="O34" s="11"/>
      <c r="P34" s="12"/>
    </row>
    <row r="35" spans="1:16" ht="26.4">
      <c r="A35" s="87">
        <v>12</v>
      </c>
      <c r="B35" s="10"/>
      <c r="C35" s="78" t="s">
        <v>375</v>
      </c>
      <c r="D35" s="14" t="s">
        <v>78</v>
      </c>
      <c r="E35" s="124">
        <f>7*1.2</f>
        <v>8.4</v>
      </c>
      <c r="F35" s="82"/>
      <c r="G35" s="11"/>
      <c r="H35" s="11"/>
      <c r="I35" s="46"/>
      <c r="J35" s="21"/>
      <c r="K35" s="12"/>
      <c r="L35" s="16"/>
      <c r="M35" s="11"/>
      <c r="N35" s="11"/>
      <c r="O35" s="11"/>
      <c r="P35" s="12"/>
    </row>
    <row r="36" spans="1:16" ht="20.25" customHeight="1">
      <c r="A36" s="87">
        <v>13</v>
      </c>
      <c r="B36" s="10"/>
      <c r="C36" s="270" t="s">
        <v>185</v>
      </c>
      <c r="D36" s="14" t="s">
        <v>69</v>
      </c>
      <c r="E36" s="124">
        <v>16.350000000000001</v>
      </c>
      <c r="F36" s="73"/>
      <c r="G36" s="11"/>
      <c r="H36" s="11"/>
      <c r="I36" s="58"/>
      <c r="J36" s="58"/>
      <c r="K36" s="12"/>
      <c r="L36" s="16"/>
      <c r="M36" s="11"/>
      <c r="N36" s="11"/>
      <c r="O36" s="11"/>
      <c r="P36" s="12"/>
    </row>
    <row r="37" spans="1:16">
      <c r="A37" s="87"/>
      <c r="B37" s="10"/>
      <c r="C37" s="79" t="s">
        <v>99</v>
      </c>
      <c r="D37" s="14" t="s">
        <v>100</v>
      </c>
      <c r="E37" s="124">
        <f>+E36*5</f>
        <v>81.75</v>
      </c>
      <c r="F37" s="68"/>
      <c r="G37" s="11"/>
      <c r="H37" s="11"/>
      <c r="I37" s="39"/>
      <c r="J37" s="39"/>
      <c r="K37" s="12"/>
      <c r="L37" s="16"/>
      <c r="M37" s="11"/>
      <c r="N37" s="11"/>
      <c r="O37" s="11"/>
      <c r="P37" s="12"/>
    </row>
    <row r="38" spans="1:16" ht="26.4">
      <c r="A38" s="87"/>
      <c r="B38" s="10"/>
      <c r="C38" s="79" t="s">
        <v>376</v>
      </c>
      <c r="D38" s="14" t="s">
        <v>69</v>
      </c>
      <c r="E38" s="124">
        <f>+E36*1.14</f>
        <v>18.638999999999999</v>
      </c>
      <c r="F38" s="68"/>
      <c r="G38" s="11"/>
      <c r="H38" s="11"/>
      <c r="I38" s="39"/>
      <c r="J38" s="39"/>
      <c r="K38" s="12"/>
      <c r="L38" s="16"/>
      <c r="M38" s="11"/>
      <c r="N38" s="11"/>
      <c r="O38" s="11"/>
      <c r="P38" s="12"/>
    </row>
    <row r="39" spans="1:16" ht="26.4">
      <c r="A39" s="87"/>
      <c r="B39" s="10"/>
      <c r="C39" s="79" t="s">
        <v>102</v>
      </c>
      <c r="D39" s="14" t="s">
        <v>51</v>
      </c>
      <c r="E39" s="123">
        <v>3.5</v>
      </c>
      <c r="F39" s="70"/>
      <c r="G39" s="11"/>
      <c r="H39" s="11"/>
      <c r="I39" s="48"/>
      <c r="J39" s="48"/>
      <c r="K39" s="12"/>
      <c r="L39" s="16"/>
      <c r="M39" s="11"/>
      <c r="N39" s="11"/>
      <c r="O39" s="11"/>
      <c r="P39" s="12"/>
    </row>
    <row r="40" spans="1:16" ht="39.6" customHeight="1">
      <c r="A40" s="76">
        <v>14</v>
      </c>
      <c r="B40" s="10"/>
      <c r="C40" s="78" t="s">
        <v>252</v>
      </c>
      <c r="D40" s="14" t="s">
        <v>69</v>
      </c>
      <c r="E40" s="124">
        <f>+E36</f>
        <v>16.350000000000001</v>
      </c>
      <c r="F40" s="68"/>
      <c r="G40" s="11"/>
      <c r="H40" s="11"/>
      <c r="I40" s="39"/>
      <c r="J40" s="39"/>
      <c r="K40" s="12"/>
      <c r="L40" s="16"/>
      <c r="M40" s="11"/>
      <c r="N40" s="11"/>
      <c r="O40" s="11"/>
      <c r="P40" s="12"/>
    </row>
    <row r="41" spans="1:16">
      <c r="A41" s="9"/>
      <c r="B41" s="10"/>
      <c r="C41" s="79" t="s">
        <v>103</v>
      </c>
      <c r="D41" s="14" t="s">
        <v>100</v>
      </c>
      <c r="E41" s="124">
        <f>+E40*0.4</f>
        <v>6.5400000000000009</v>
      </c>
      <c r="F41" s="67"/>
      <c r="G41" s="11"/>
      <c r="H41" s="11"/>
      <c r="I41" s="39"/>
      <c r="J41" s="44"/>
      <c r="K41" s="12"/>
      <c r="L41" s="16"/>
      <c r="M41" s="11"/>
      <c r="N41" s="11"/>
      <c r="O41" s="11"/>
      <c r="P41" s="12"/>
    </row>
    <row r="42" spans="1:16" ht="26.4">
      <c r="A42" s="9"/>
      <c r="B42" s="10"/>
      <c r="C42" s="79" t="s">
        <v>104</v>
      </c>
      <c r="D42" s="14" t="s">
        <v>100</v>
      </c>
      <c r="E42" s="124">
        <f>+E40*2.9</f>
        <v>47.414999999999999</v>
      </c>
      <c r="F42" s="69"/>
      <c r="G42" s="11"/>
      <c r="H42" s="11"/>
      <c r="I42" s="39"/>
      <c r="J42" s="44"/>
      <c r="K42" s="12"/>
      <c r="L42" s="16"/>
      <c r="M42" s="11"/>
      <c r="N42" s="11"/>
      <c r="O42" s="11"/>
      <c r="P42" s="12"/>
    </row>
    <row r="43" spans="1:16">
      <c r="A43" s="9"/>
      <c r="B43" s="10"/>
      <c r="C43" s="79" t="s">
        <v>105</v>
      </c>
      <c r="D43" s="14" t="s">
        <v>100</v>
      </c>
      <c r="E43" s="124">
        <f>+E42</f>
        <v>47.414999999999999</v>
      </c>
      <c r="F43" s="69"/>
      <c r="G43" s="11"/>
      <c r="H43" s="11"/>
      <c r="I43" s="39"/>
      <c r="J43" s="44"/>
      <c r="K43" s="12"/>
      <c r="L43" s="16"/>
      <c r="M43" s="11"/>
      <c r="N43" s="11"/>
      <c r="O43" s="11"/>
      <c r="P43" s="12"/>
    </row>
    <row r="44" spans="1:16" ht="30" customHeight="1">
      <c r="A44" s="9"/>
      <c r="B44" s="10"/>
      <c r="C44" s="294" t="s">
        <v>197</v>
      </c>
      <c r="D44" s="14"/>
      <c r="E44" s="124"/>
      <c r="F44" s="69"/>
      <c r="G44" s="11"/>
      <c r="H44" s="11"/>
      <c r="I44" s="39"/>
      <c r="J44" s="44"/>
      <c r="K44" s="12"/>
      <c r="L44" s="16"/>
      <c r="M44" s="11"/>
      <c r="N44" s="11"/>
      <c r="O44" s="11"/>
      <c r="P44" s="12"/>
    </row>
    <row r="45" spans="1:16" ht="24" customHeight="1">
      <c r="A45" s="9"/>
      <c r="B45" s="10"/>
      <c r="C45" s="285" t="s">
        <v>198</v>
      </c>
      <c r="D45" s="274"/>
      <c r="E45" s="295"/>
      <c r="F45" s="301"/>
      <c r="G45" s="275"/>
      <c r="H45" s="275"/>
      <c r="I45" s="275"/>
      <c r="J45" s="275"/>
      <c r="K45" s="276"/>
      <c r="L45" s="300"/>
      <c r="M45" s="275"/>
      <c r="N45" s="275"/>
      <c r="O45" s="275"/>
      <c r="P45" s="276"/>
    </row>
    <row r="46" spans="1:16" ht="39.6">
      <c r="A46" s="9">
        <v>15</v>
      </c>
      <c r="B46" s="10"/>
      <c r="C46" s="277" t="s">
        <v>195</v>
      </c>
      <c r="D46" s="278" t="s">
        <v>69</v>
      </c>
      <c r="E46" s="296">
        <f>14.67*0.1</f>
        <v>1.4670000000000001</v>
      </c>
      <c r="F46" s="290"/>
      <c r="G46" s="273"/>
      <c r="H46" s="273"/>
      <c r="I46" s="273"/>
      <c r="J46" s="273"/>
      <c r="K46" s="286"/>
      <c r="L46" s="291"/>
      <c r="M46" s="273"/>
      <c r="N46" s="273"/>
      <c r="O46" s="273"/>
      <c r="P46" s="286"/>
    </row>
    <row r="47" spans="1:16">
      <c r="A47" s="9"/>
      <c r="B47" s="10"/>
      <c r="C47" s="279" t="s">
        <v>187</v>
      </c>
      <c r="D47" s="280" t="s">
        <v>51</v>
      </c>
      <c r="E47" s="297">
        <v>9.27</v>
      </c>
      <c r="F47" s="290"/>
      <c r="G47" s="273"/>
      <c r="H47" s="273"/>
      <c r="I47" s="273"/>
      <c r="J47" s="273"/>
      <c r="K47" s="286"/>
      <c r="L47" s="291"/>
      <c r="M47" s="273"/>
      <c r="N47" s="273"/>
      <c r="O47" s="273"/>
      <c r="P47" s="286"/>
    </row>
    <row r="48" spans="1:16">
      <c r="A48" s="9"/>
      <c r="B48" s="10"/>
      <c r="C48" s="279" t="s">
        <v>188</v>
      </c>
      <c r="D48" s="281" t="s">
        <v>114</v>
      </c>
      <c r="E48" s="298">
        <f>+E46*0.2</f>
        <v>0.29340000000000005</v>
      </c>
      <c r="F48" s="290"/>
      <c r="G48" s="273"/>
      <c r="H48" s="273"/>
      <c r="I48" s="273"/>
      <c r="J48" s="273"/>
      <c r="K48" s="286"/>
      <c r="L48" s="291"/>
      <c r="M48" s="273"/>
      <c r="N48" s="273"/>
      <c r="O48" s="273"/>
      <c r="P48" s="286"/>
    </row>
    <row r="49" spans="1:17">
      <c r="A49" s="9"/>
      <c r="B49" s="10"/>
      <c r="C49" s="279" t="s">
        <v>189</v>
      </c>
      <c r="D49" s="281" t="s">
        <v>100</v>
      </c>
      <c r="E49" s="298">
        <f>+E46*5</f>
        <v>7.3350000000000009</v>
      </c>
      <c r="F49" s="290"/>
      <c r="G49" s="273"/>
      <c r="H49" s="273"/>
      <c r="I49" s="273"/>
      <c r="J49" s="273"/>
      <c r="K49" s="286"/>
      <c r="L49" s="291"/>
      <c r="M49" s="273"/>
      <c r="N49" s="273"/>
      <c r="O49" s="273"/>
      <c r="P49" s="286"/>
    </row>
    <row r="50" spans="1:17">
      <c r="A50" s="9"/>
      <c r="B50" s="10"/>
      <c r="C50" s="279" t="s">
        <v>377</v>
      </c>
      <c r="D50" s="278" t="s">
        <v>69</v>
      </c>
      <c r="E50" s="296">
        <f>+E46*1.1</f>
        <v>1.6137000000000001</v>
      </c>
      <c r="F50" s="290"/>
      <c r="G50" s="273"/>
      <c r="H50" s="273"/>
      <c r="I50" s="273"/>
      <c r="J50" s="273"/>
      <c r="K50" s="286"/>
      <c r="L50" s="291"/>
      <c r="M50" s="273"/>
      <c r="N50" s="273"/>
      <c r="O50" s="273"/>
      <c r="P50" s="286"/>
    </row>
    <row r="51" spans="1:17" ht="26.4">
      <c r="A51" s="9">
        <v>16</v>
      </c>
      <c r="B51" s="10"/>
      <c r="C51" s="283" t="s">
        <v>378</v>
      </c>
      <c r="D51" s="278" t="s">
        <v>69</v>
      </c>
      <c r="E51" s="296">
        <f>+E47*0.2</f>
        <v>1.8540000000000001</v>
      </c>
      <c r="F51" s="290"/>
      <c r="G51" s="273"/>
      <c r="H51" s="273"/>
      <c r="I51" s="273"/>
      <c r="J51" s="273"/>
      <c r="K51" s="286"/>
      <c r="L51" s="291"/>
      <c r="M51" s="273"/>
      <c r="N51" s="273"/>
      <c r="O51" s="273"/>
      <c r="P51" s="286"/>
    </row>
    <row r="52" spans="1:17">
      <c r="A52" s="9"/>
      <c r="B52" s="10"/>
      <c r="C52" s="279" t="s">
        <v>379</v>
      </c>
      <c r="D52" s="281" t="s">
        <v>100</v>
      </c>
      <c r="E52" s="298">
        <f>+E51*5</f>
        <v>9.27</v>
      </c>
      <c r="F52" s="290"/>
      <c r="G52" s="273"/>
      <c r="H52" s="273"/>
      <c r="I52" s="273"/>
      <c r="J52" s="273"/>
      <c r="K52" s="286"/>
      <c r="L52" s="291"/>
      <c r="M52" s="273"/>
      <c r="N52" s="273"/>
      <c r="O52" s="273"/>
      <c r="P52" s="286"/>
    </row>
    <row r="53" spans="1:17" ht="26.4">
      <c r="A53" s="9"/>
      <c r="B53" s="10"/>
      <c r="C53" s="279" t="s">
        <v>190</v>
      </c>
      <c r="D53" s="282" t="s">
        <v>51</v>
      </c>
      <c r="E53" s="298">
        <f>+E47-E54</f>
        <v>3.8699999999999992</v>
      </c>
      <c r="F53" s="290"/>
      <c r="G53" s="273"/>
      <c r="H53" s="273"/>
      <c r="I53" s="273"/>
      <c r="J53" s="273"/>
      <c r="K53" s="286"/>
      <c r="L53" s="291"/>
      <c r="M53" s="273"/>
      <c r="N53" s="273"/>
      <c r="O53" s="273"/>
      <c r="P53" s="286"/>
    </row>
    <row r="54" spans="1:17" ht="26.4">
      <c r="A54" s="9"/>
      <c r="B54" s="10"/>
      <c r="C54" s="279" t="s">
        <v>380</v>
      </c>
      <c r="D54" s="282" t="s">
        <v>51</v>
      </c>
      <c r="E54" s="298">
        <f>1.8*3</f>
        <v>5.4</v>
      </c>
      <c r="F54" s="290"/>
      <c r="G54" s="273"/>
      <c r="H54" s="273"/>
      <c r="I54" s="273"/>
      <c r="J54" s="273"/>
      <c r="K54" s="286"/>
      <c r="L54" s="291"/>
      <c r="M54" s="273"/>
      <c r="N54" s="273"/>
      <c r="O54" s="273"/>
      <c r="P54" s="286"/>
    </row>
    <row r="55" spans="1:17" ht="40.200000000000003">
      <c r="A55" s="9">
        <v>17</v>
      </c>
      <c r="B55" s="10"/>
      <c r="C55" s="284" t="s">
        <v>191</v>
      </c>
      <c r="D55" s="282" t="s">
        <v>69</v>
      </c>
      <c r="E55" s="122">
        <f>+E51</f>
        <v>1.8540000000000001</v>
      </c>
      <c r="F55" s="290"/>
      <c r="G55" s="273"/>
      <c r="H55" s="273"/>
      <c r="I55" s="273"/>
      <c r="J55" s="273"/>
      <c r="K55" s="286"/>
      <c r="L55" s="291"/>
      <c r="M55" s="273"/>
      <c r="N55" s="273"/>
      <c r="O55" s="273"/>
      <c r="P55" s="286"/>
    </row>
    <row r="56" spans="1:17">
      <c r="A56" s="9"/>
      <c r="B56" s="10"/>
      <c r="C56" s="279" t="s">
        <v>192</v>
      </c>
      <c r="D56" s="280" t="s">
        <v>100</v>
      </c>
      <c r="E56" s="293">
        <f>+E55*0.4</f>
        <v>0.74160000000000004</v>
      </c>
      <c r="F56" s="290"/>
      <c r="G56" s="273"/>
      <c r="H56" s="273"/>
      <c r="I56" s="273"/>
      <c r="J56" s="273"/>
      <c r="K56" s="286"/>
      <c r="L56" s="291"/>
      <c r="M56" s="273"/>
      <c r="N56" s="273"/>
      <c r="O56" s="273"/>
      <c r="P56" s="286"/>
    </row>
    <row r="57" spans="1:17" ht="26.4">
      <c r="A57" s="9"/>
      <c r="B57" s="10"/>
      <c r="C57" s="279" t="s">
        <v>193</v>
      </c>
      <c r="D57" s="280" t="s">
        <v>100</v>
      </c>
      <c r="E57" s="293">
        <f>+E55*2.9</f>
        <v>5.3765999999999998</v>
      </c>
      <c r="F57" s="290"/>
      <c r="G57" s="273"/>
      <c r="H57" s="273"/>
      <c r="I57" s="273"/>
      <c r="J57" s="273"/>
      <c r="K57" s="286"/>
      <c r="L57" s="291"/>
      <c r="M57" s="273"/>
      <c r="N57" s="273"/>
      <c r="O57" s="273"/>
      <c r="P57" s="286"/>
    </row>
    <row r="58" spans="1:17">
      <c r="A58" s="9">
        <v>18</v>
      </c>
      <c r="B58" s="10"/>
      <c r="C58" s="20" t="s">
        <v>194</v>
      </c>
      <c r="D58" s="280" t="s">
        <v>51</v>
      </c>
      <c r="E58" s="293">
        <v>5.4</v>
      </c>
      <c r="F58" s="290"/>
      <c r="G58" s="273"/>
      <c r="H58" s="273"/>
      <c r="I58" s="273"/>
      <c r="J58" s="273"/>
      <c r="K58" s="286"/>
      <c r="L58" s="291"/>
      <c r="M58" s="273"/>
      <c r="N58" s="273"/>
      <c r="O58" s="273"/>
      <c r="P58" s="286"/>
    </row>
    <row r="59" spans="1:17" ht="21" customHeight="1">
      <c r="A59" s="9"/>
      <c r="B59" s="10"/>
      <c r="C59" s="364" t="s">
        <v>270</v>
      </c>
      <c r="D59" s="280"/>
      <c r="E59" s="293"/>
      <c r="F59" s="290"/>
      <c r="G59" s="273"/>
      <c r="H59" s="273"/>
      <c r="I59" s="273"/>
      <c r="J59" s="273"/>
      <c r="K59" s="286"/>
      <c r="L59" s="291"/>
      <c r="M59" s="273"/>
      <c r="N59" s="273"/>
      <c r="O59" s="273"/>
      <c r="P59" s="286"/>
    </row>
    <row r="60" spans="1:17">
      <c r="A60" s="9">
        <v>19</v>
      </c>
      <c r="B60" s="10"/>
      <c r="C60" s="20" t="s">
        <v>275</v>
      </c>
      <c r="D60" s="17" t="s">
        <v>69</v>
      </c>
      <c r="E60" s="32">
        <v>19</v>
      </c>
      <c r="F60" s="369"/>
      <c r="G60" s="58"/>
      <c r="H60" s="11"/>
      <c r="I60" s="39"/>
      <c r="J60" s="44"/>
      <c r="K60" s="12"/>
      <c r="L60" s="267"/>
      <c r="M60" s="264"/>
      <c r="N60" s="264"/>
      <c r="O60" s="264"/>
      <c r="P60" s="266"/>
    </row>
    <row r="61" spans="1:17" ht="26.4">
      <c r="A61" s="9">
        <v>20</v>
      </c>
      <c r="B61" s="10"/>
      <c r="C61" s="20" t="s">
        <v>276</v>
      </c>
      <c r="D61" s="17" t="s">
        <v>69</v>
      </c>
      <c r="E61" s="32">
        <f>+E60</f>
        <v>19</v>
      </c>
      <c r="F61" s="369"/>
      <c r="G61" s="58"/>
      <c r="H61" s="11"/>
      <c r="I61" s="39"/>
      <c r="J61" s="44"/>
      <c r="K61" s="12"/>
      <c r="L61" s="267"/>
      <c r="M61" s="264"/>
      <c r="N61" s="264"/>
      <c r="O61" s="264"/>
      <c r="P61" s="266"/>
    </row>
    <row r="62" spans="1:17" ht="26.4">
      <c r="A62" s="9">
        <v>21</v>
      </c>
      <c r="B62" s="10"/>
      <c r="C62" s="370" t="s">
        <v>381</v>
      </c>
      <c r="D62" s="17" t="s">
        <v>52</v>
      </c>
      <c r="E62" s="32">
        <v>3</v>
      </c>
      <c r="F62" s="369"/>
      <c r="G62" s="58"/>
      <c r="H62" s="11"/>
      <c r="I62" s="39"/>
      <c r="J62" s="44"/>
      <c r="K62" s="12"/>
      <c r="L62" s="267"/>
      <c r="M62" s="264"/>
      <c r="N62" s="264"/>
      <c r="O62" s="264"/>
      <c r="P62" s="266"/>
    </row>
    <row r="63" spans="1:17" ht="33" customHeight="1">
      <c r="A63" s="9"/>
      <c r="B63" s="10"/>
      <c r="C63" s="294" t="s">
        <v>197</v>
      </c>
      <c r="D63" s="280"/>
      <c r="E63" s="293"/>
      <c r="F63" s="290"/>
      <c r="G63" s="273"/>
      <c r="H63" s="273"/>
      <c r="I63" s="273"/>
      <c r="J63" s="273"/>
      <c r="K63" s="286"/>
      <c r="L63" s="291"/>
      <c r="M63" s="273"/>
      <c r="N63" s="273"/>
      <c r="O63" s="273"/>
      <c r="P63" s="286"/>
    </row>
    <row r="64" spans="1:17" ht="29.25" customHeight="1">
      <c r="A64" s="87"/>
      <c r="B64" s="10"/>
      <c r="C64" s="272" t="s">
        <v>204</v>
      </c>
      <c r="D64" s="14"/>
      <c r="E64" s="253"/>
      <c r="F64" s="73"/>
      <c r="G64" s="11"/>
      <c r="H64" s="11"/>
      <c r="I64" s="58"/>
      <c r="J64" s="58"/>
      <c r="K64" s="12"/>
      <c r="L64" s="16"/>
      <c r="M64" s="11"/>
      <c r="N64" s="11"/>
      <c r="O64" s="11"/>
      <c r="P64" s="12"/>
      <c r="Q64" s="327"/>
    </row>
    <row r="65" spans="1:19" ht="17.25" customHeight="1">
      <c r="A65" s="87">
        <v>22</v>
      </c>
      <c r="B65" s="10"/>
      <c r="C65" s="50" t="s">
        <v>202</v>
      </c>
      <c r="D65" s="51" t="s">
        <v>69</v>
      </c>
      <c r="E65" s="148">
        <f>12+3</f>
        <v>15</v>
      </c>
      <c r="F65" s="290"/>
      <c r="G65" s="273"/>
      <c r="H65" s="273"/>
      <c r="I65" s="273"/>
      <c r="J65" s="273"/>
      <c r="K65" s="286"/>
      <c r="L65" s="291"/>
      <c r="M65" s="273"/>
      <c r="N65" s="273"/>
      <c r="O65" s="273"/>
      <c r="P65" s="286"/>
    </row>
    <row r="66" spans="1:19" ht="42.75" customHeight="1">
      <c r="A66" s="88">
        <v>23</v>
      </c>
      <c r="B66" s="10"/>
      <c r="C66" s="50" t="s">
        <v>205</v>
      </c>
      <c r="D66" s="51" t="s">
        <v>78</v>
      </c>
      <c r="E66" s="148">
        <f>((20*0.6*0.1*1.2)+(3*1*0.1*1.2))</f>
        <v>1.8000000000000003</v>
      </c>
      <c r="F66" s="290"/>
      <c r="G66" s="273"/>
      <c r="H66" s="273"/>
      <c r="I66" s="273"/>
      <c r="J66" s="273"/>
      <c r="K66" s="286"/>
      <c r="L66" s="291"/>
      <c r="M66" s="273"/>
      <c r="N66" s="273"/>
      <c r="O66" s="273"/>
      <c r="P66" s="286"/>
    </row>
    <row r="67" spans="1:19" ht="25.5" customHeight="1">
      <c r="A67" s="88">
        <v>24</v>
      </c>
      <c r="B67" s="10"/>
      <c r="C67" s="303" t="s">
        <v>206</v>
      </c>
      <c r="D67" s="17" t="s">
        <v>69</v>
      </c>
      <c r="E67" s="304">
        <v>12</v>
      </c>
      <c r="F67" s="305"/>
      <c r="G67" s="306"/>
      <c r="H67" s="11"/>
      <c r="I67" s="11"/>
      <c r="J67" s="11"/>
      <c r="K67" s="12"/>
      <c r="L67" s="307"/>
      <c r="M67" s="264"/>
      <c r="N67" s="264"/>
      <c r="O67" s="264"/>
      <c r="P67" s="266"/>
    </row>
    <row r="68" spans="1:19" ht="14.25" customHeight="1">
      <c r="A68" s="88"/>
      <c r="B68" s="10"/>
      <c r="C68" s="308" t="s">
        <v>207</v>
      </c>
      <c r="D68" s="17" t="s">
        <v>78</v>
      </c>
      <c r="E68" s="304">
        <f>+E67*0.08*1.07</f>
        <v>1.0272000000000001</v>
      </c>
      <c r="F68" s="305"/>
      <c r="G68" s="306"/>
      <c r="H68" s="11"/>
      <c r="I68" s="309"/>
      <c r="J68" s="309"/>
      <c r="K68" s="310"/>
      <c r="L68" s="311"/>
      <c r="M68" s="264"/>
      <c r="N68" s="312"/>
      <c r="O68" s="313"/>
      <c r="P68" s="266"/>
    </row>
    <row r="69" spans="1:19" ht="14.25" customHeight="1">
      <c r="A69" s="88"/>
      <c r="B69" s="10"/>
      <c r="C69" s="308" t="s">
        <v>208</v>
      </c>
      <c r="D69" s="17" t="s">
        <v>78</v>
      </c>
      <c r="E69" s="304">
        <f>+E67*0.01</f>
        <v>0.12</v>
      </c>
      <c r="F69" s="305"/>
      <c r="G69" s="306"/>
      <c r="H69" s="11"/>
      <c r="I69" s="309"/>
      <c r="J69" s="309"/>
      <c r="K69" s="314"/>
      <c r="L69" s="315"/>
      <c r="M69" s="265"/>
      <c r="N69" s="316"/>
      <c r="O69" s="317"/>
      <c r="P69" s="266"/>
      <c r="Q69" s="3"/>
    </row>
    <row r="70" spans="1:19" ht="14.25" customHeight="1">
      <c r="A70" s="88"/>
      <c r="B70" s="10"/>
      <c r="C70" s="308" t="s">
        <v>129</v>
      </c>
      <c r="D70" s="17" t="s">
        <v>62</v>
      </c>
      <c r="E70" s="304">
        <v>1</v>
      </c>
      <c r="F70" s="305"/>
      <c r="G70" s="306"/>
      <c r="H70" s="11"/>
      <c r="I70" s="309"/>
      <c r="J70" s="309"/>
      <c r="K70" s="318"/>
      <c r="L70" s="319"/>
      <c r="M70" s="265"/>
      <c r="N70" s="320"/>
      <c r="O70" s="321"/>
      <c r="P70" s="266"/>
    </row>
    <row r="71" spans="1:19" ht="14.25" customHeight="1">
      <c r="A71" s="88">
        <v>25</v>
      </c>
      <c r="B71" s="10"/>
      <c r="C71" s="54" t="s">
        <v>209</v>
      </c>
      <c r="D71" s="51" t="s">
        <v>51</v>
      </c>
      <c r="E71" s="322">
        <v>20</v>
      </c>
      <c r="F71" s="290"/>
      <c r="G71" s="273"/>
      <c r="H71" s="273"/>
      <c r="I71" s="273"/>
      <c r="J71" s="273"/>
      <c r="K71" s="286"/>
      <c r="L71" s="291"/>
      <c r="M71" s="273"/>
      <c r="N71" s="273"/>
      <c r="O71" s="273"/>
      <c r="P71" s="286"/>
    </row>
    <row r="72" spans="1:19" ht="14.25" customHeight="1">
      <c r="A72" s="88"/>
      <c r="B72" s="10"/>
      <c r="C72" s="49" t="s">
        <v>117</v>
      </c>
      <c r="D72" s="51" t="s">
        <v>51</v>
      </c>
      <c r="E72" s="322">
        <f>+E71</f>
        <v>20</v>
      </c>
      <c r="F72" s="290"/>
      <c r="G72" s="273"/>
      <c r="H72" s="273"/>
      <c r="I72" s="273"/>
      <c r="J72" s="273"/>
      <c r="K72" s="286"/>
      <c r="L72" s="291"/>
      <c r="M72" s="273"/>
      <c r="N72" s="273"/>
      <c r="O72" s="273"/>
      <c r="P72" s="286"/>
    </row>
    <row r="73" spans="1:19" ht="14.25" customHeight="1">
      <c r="A73" s="88"/>
      <c r="B73" s="10"/>
      <c r="C73" s="49" t="s">
        <v>118</v>
      </c>
      <c r="D73" s="51" t="s">
        <v>78</v>
      </c>
      <c r="E73" s="322">
        <f>+E71*0.08</f>
        <v>1.6</v>
      </c>
      <c r="F73" s="290"/>
      <c r="G73" s="273"/>
      <c r="H73" s="273"/>
      <c r="I73" s="273"/>
      <c r="J73" s="273"/>
      <c r="K73" s="286"/>
      <c r="L73" s="291"/>
      <c r="M73" s="273"/>
      <c r="N73" s="273"/>
      <c r="O73" s="273"/>
      <c r="P73" s="286"/>
    </row>
    <row r="74" spans="1:19" ht="35.25" customHeight="1">
      <c r="A74" s="88">
        <v>26</v>
      </c>
      <c r="B74" s="10"/>
      <c r="C74" s="50" t="s">
        <v>274</v>
      </c>
      <c r="D74" s="51" t="s">
        <v>69</v>
      </c>
      <c r="E74" s="367">
        <v>3</v>
      </c>
      <c r="F74" s="368"/>
      <c r="G74" s="11"/>
      <c r="H74" s="51"/>
      <c r="I74" s="51"/>
      <c r="J74" s="51"/>
      <c r="K74" s="367"/>
      <c r="L74" s="368"/>
      <c r="M74" s="51"/>
      <c r="N74" s="51"/>
      <c r="O74" s="51"/>
      <c r="P74" s="367"/>
    </row>
    <row r="75" spans="1:19" ht="14.25" customHeight="1">
      <c r="A75" s="88"/>
      <c r="B75" s="10"/>
      <c r="C75" s="40" t="s">
        <v>273</v>
      </c>
      <c r="D75" s="51" t="s">
        <v>69</v>
      </c>
      <c r="E75" s="367">
        <v>3</v>
      </c>
      <c r="F75" s="368"/>
      <c r="G75" s="51"/>
      <c r="H75" s="51"/>
      <c r="I75" s="51"/>
      <c r="J75" s="51"/>
      <c r="K75" s="367"/>
      <c r="L75" s="368"/>
      <c r="M75" s="51"/>
      <c r="N75" s="51"/>
      <c r="O75" s="51"/>
      <c r="P75" s="367"/>
    </row>
    <row r="76" spans="1:19" ht="27" customHeight="1">
      <c r="A76" s="87">
        <v>27</v>
      </c>
      <c r="B76" s="10"/>
      <c r="C76" s="292" t="s">
        <v>203</v>
      </c>
      <c r="D76" s="14" t="s">
        <v>69</v>
      </c>
      <c r="E76" s="124">
        <f>20*0.34</f>
        <v>6.8000000000000007</v>
      </c>
      <c r="F76" s="73"/>
      <c r="G76" s="11"/>
      <c r="H76" s="11"/>
      <c r="I76" s="58"/>
      <c r="J76" s="58"/>
      <c r="K76" s="12"/>
      <c r="L76" s="16"/>
      <c r="M76" s="11"/>
      <c r="N76" s="11"/>
      <c r="O76" s="11"/>
      <c r="P76" s="12"/>
      <c r="R76" s="121"/>
      <c r="S76" s="121"/>
    </row>
    <row r="77" spans="1:19" ht="14.25" customHeight="1">
      <c r="A77" s="9"/>
      <c r="B77" s="10"/>
      <c r="C77" s="79" t="s">
        <v>119</v>
      </c>
      <c r="D77" s="14" t="s">
        <v>78</v>
      </c>
      <c r="E77" s="128">
        <f>+E76*0.165</f>
        <v>1.1220000000000001</v>
      </c>
      <c r="F77" s="73"/>
      <c r="G77" s="11"/>
      <c r="H77" s="11"/>
      <c r="I77" s="81"/>
      <c r="J77" s="51"/>
      <c r="K77" s="12"/>
      <c r="L77" s="16"/>
      <c r="M77" s="11"/>
      <c r="N77" s="11"/>
      <c r="O77" s="11"/>
      <c r="P77" s="12"/>
    </row>
    <row r="78" spans="1:19" ht="14.25" customHeight="1">
      <c r="A78" s="236"/>
      <c r="B78" s="141"/>
      <c r="C78" s="79" t="s">
        <v>120</v>
      </c>
      <c r="D78" s="14" t="s">
        <v>100</v>
      </c>
      <c r="E78" s="128">
        <f>+E54*0.034</f>
        <v>0.18360000000000001</v>
      </c>
      <c r="F78" s="73"/>
      <c r="G78" s="11"/>
      <c r="H78" s="11"/>
      <c r="I78" s="81"/>
      <c r="J78" s="51"/>
      <c r="K78" s="12"/>
      <c r="L78" s="16"/>
      <c r="M78" s="11"/>
      <c r="N78" s="11"/>
      <c r="O78" s="11"/>
      <c r="P78" s="12"/>
    </row>
    <row r="79" spans="1:19" ht="15.75" customHeight="1" thickBot="1">
      <c r="A79" s="137"/>
      <c r="B79" s="138"/>
      <c r="C79" s="139"/>
      <c r="D79" s="140"/>
      <c r="E79" s="299"/>
      <c r="F79" s="302"/>
      <c r="G79" s="74"/>
      <c r="H79" s="74"/>
      <c r="I79" s="83"/>
      <c r="J79" s="84"/>
      <c r="K79" s="75"/>
      <c r="L79" s="16"/>
      <c r="M79" s="11"/>
      <c r="N79" s="11"/>
      <c r="O79" s="11"/>
      <c r="P79" s="12"/>
    </row>
    <row r="80" spans="1:19" ht="21" customHeight="1" thickBot="1">
      <c r="A80" s="520" t="str">
        <f>+'1_fas'!A100:K100</f>
        <v xml:space="preserve">Tiešās izmaksas kopā, t. sk. darba devēja sociālais nodoklis 23.59% </v>
      </c>
      <c r="B80" s="521"/>
      <c r="C80" s="521"/>
      <c r="D80" s="521"/>
      <c r="E80" s="521"/>
      <c r="F80" s="521"/>
      <c r="G80" s="521"/>
      <c r="H80" s="521"/>
      <c r="I80" s="521"/>
      <c r="J80" s="521"/>
      <c r="K80" s="522"/>
      <c r="L80" s="133">
        <f>SUM(L15:L79)</f>
        <v>0</v>
      </c>
      <c r="M80" s="134">
        <f>SUM(M15:M79)</f>
        <v>0</v>
      </c>
      <c r="N80" s="134">
        <f>SUM(N15:N79)</f>
        <v>0</v>
      </c>
      <c r="O80" s="134">
        <f>SUM(O15:O79)</f>
        <v>0</v>
      </c>
      <c r="P80" s="135">
        <f>SUM(P15:P79)</f>
        <v>0</v>
      </c>
    </row>
    <row r="81" spans="1:16" ht="21" customHeight="1">
      <c r="A81" s="2"/>
      <c r="B81" s="2"/>
      <c r="C81" s="2"/>
      <c r="D81" s="2"/>
      <c r="E81" s="2"/>
      <c r="F81" s="2"/>
      <c r="G81" s="2"/>
      <c r="H81" s="2"/>
      <c r="I81" s="2"/>
      <c r="J81" s="2"/>
      <c r="K81" s="2"/>
      <c r="L81" s="2"/>
      <c r="M81" s="2"/>
      <c r="N81" s="2"/>
      <c r="O81" s="2"/>
      <c r="P81" s="2"/>
    </row>
    <row r="82" spans="1:16" ht="21" customHeight="1">
      <c r="A82" s="2"/>
      <c r="B82" s="2"/>
      <c r="C82" s="2"/>
      <c r="D82" s="2"/>
      <c r="E82" s="2"/>
      <c r="F82" s="2"/>
      <c r="G82" s="2"/>
      <c r="H82" s="2"/>
      <c r="I82" s="2"/>
      <c r="J82" s="2"/>
      <c r="K82" s="2"/>
      <c r="L82" s="2"/>
      <c r="M82" s="2"/>
      <c r="N82" s="2"/>
      <c r="O82" s="2"/>
      <c r="P82" s="2"/>
    </row>
    <row r="83" spans="1:16" ht="21" customHeight="1">
      <c r="A83" s="155" t="s">
        <v>10</v>
      </c>
      <c r="B83" s="160"/>
      <c r="C83" s="498" t="str">
        <f>'Kops a'!C31:H31</f>
        <v>Irina Ņekraševiča</v>
      </c>
      <c r="D83" s="498"/>
      <c r="E83" s="498"/>
      <c r="F83" s="498"/>
      <c r="G83" s="498"/>
      <c r="H83" s="498"/>
      <c r="I83" s="2"/>
      <c r="J83" s="2"/>
      <c r="K83" s="2"/>
      <c r="L83" s="2"/>
      <c r="M83" s="2"/>
      <c r="N83" s="2"/>
      <c r="O83" s="2"/>
      <c r="P83" s="2"/>
    </row>
    <row r="84" spans="1:16" ht="21" customHeight="1">
      <c r="A84" s="160"/>
      <c r="B84" s="160"/>
      <c r="C84" s="454" t="s">
        <v>11</v>
      </c>
      <c r="D84" s="454"/>
      <c r="E84" s="454"/>
      <c r="F84" s="454"/>
      <c r="G84" s="454"/>
      <c r="H84" s="454"/>
      <c r="I84" s="2"/>
      <c r="J84" s="2"/>
      <c r="K84" s="2"/>
      <c r="L84" s="2"/>
      <c r="M84" s="2"/>
      <c r="N84" s="2"/>
      <c r="O84" s="2"/>
      <c r="P84" s="2"/>
    </row>
    <row r="85" spans="1:16" ht="21" customHeight="1">
      <c r="A85" s="155" t="s">
        <v>157</v>
      </c>
      <c r="B85" s="160"/>
      <c r="C85" s="160"/>
      <c r="D85" s="160"/>
      <c r="E85" s="160"/>
      <c r="F85" s="160"/>
      <c r="G85" s="160"/>
      <c r="H85" s="160"/>
      <c r="I85" s="2"/>
      <c r="J85" s="2"/>
      <c r="K85" s="2"/>
      <c r="L85" s="2"/>
      <c r="M85" s="2"/>
      <c r="N85" s="2"/>
      <c r="O85" s="2"/>
      <c r="P85" s="2"/>
    </row>
    <row r="86" spans="1:16" ht="21" customHeight="1">
      <c r="A86" s="220">
        <f>'Kops a'!A35</f>
        <v>0</v>
      </c>
      <c r="B86" s="221"/>
      <c r="C86" s="221"/>
      <c r="D86" s="221"/>
      <c r="E86" s="160"/>
      <c r="F86" s="160"/>
      <c r="G86" s="160"/>
      <c r="H86" s="160"/>
      <c r="I86" s="2"/>
      <c r="J86" s="2"/>
      <c r="K86" s="2"/>
      <c r="L86" s="2"/>
      <c r="M86" s="2"/>
      <c r="N86" s="2"/>
      <c r="O86" s="2"/>
      <c r="P86" s="2"/>
    </row>
    <row r="87" spans="1:16" ht="21" customHeight="1">
      <c r="A87" s="160"/>
      <c r="B87" s="160"/>
      <c r="C87" s="160"/>
      <c r="D87" s="160"/>
      <c r="E87" s="160"/>
      <c r="F87" s="160"/>
      <c r="G87" s="160"/>
      <c r="H87" s="160"/>
      <c r="I87" s="2"/>
      <c r="J87" s="2"/>
      <c r="K87" s="2"/>
      <c r="L87" s="2"/>
      <c r="M87" s="2"/>
      <c r="N87" s="2"/>
      <c r="O87" s="2"/>
      <c r="P87" s="2"/>
    </row>
    <row r="88" spans="1:16" ht="21" customHeight="1">
      <c r="A88" s="155" t="s">
        <v>33</v>
      </c>
      <c r="B88" s="160"/>
      <c r="C88" s="498" t="str">
        <f>'Kops a'!C37:H37</f>
        <v>Daina Vīksne</v>
      </c>
      <c r="D88" s="498"/>
      <c r="E88" s="498"/>
      <c r="F88" s="498"/>
      <c r="G88" s="498"/>
      <c r="H88" s="498"/>
      <c r="I88" s="2"/>
      <c r="J88" s="2"/>
      <c r="K88" s="2"/>
      <c r="L88" s="2"/>
      <c r="M88" s="2"/>
      <c r="N88" s="2"/>
      <c r="O88" s="2"/>
      <c r="P88" s="2"/>
    </row>
    <row r="89" spans="1:16" ht="21" customHeight="1">
      <c r="A89" s="160"/>
      <c r="B89" s="160"/>
      <c r="C89" s="454" t="s">
        <v>11</v>
      </c>
      <c r="D89" s="454"/>
      <c r="E89" s="454"/>
      <c r="F89" s="454"/>
      <c r="G89" s="454"/>
      <c r="H89" s="454"/>
      <c r="I89" s="2"/>
      <c r="J89" s="2"/>
      <c r="K89" s="2"/>
      <c r="L89" s="2"/>
      <c r="M89" s="2"/>
      <c r="N89" s="2"/>
      <c r="O89" s="2"/>
      <c r="P89" s="2"/>
    </row>
    <row r="90" spans="1:16" ht="21" customHeight="1">
      <c r="A90" s="160"/>
      <c r="B90" s="160"/>
      <c r="C90" s="160"/>
      <c r="D90" s="160"/>
      <c r="E90" s="160"/>
      <c r="F90" s="160"/>
      <c r="G90" s="160"/>
      <c r="H90" s="160"/>
      <c r="I90" s="2"/>
      <c r="J90" s="2"/>
      <c r="K90" s="2"/>
      <c r="L90" s="2"/>
      <c r="M90" s="2"/>
      <c r="N90" s="2"/>
      <c r="O90" s="2"/>
      <c r="P90" s="2"/>
    </row>
    <row r="91" spans="1:16" ht="21" customHeight="1">
      <c r="A91" s="224" t="s">
        <v>49</v>
      </c>
      <c r="B91" s="221"/>
      <c r="C91" s="223" t="str">
        <f>'Kops a'!C40</f>
        <v>1-00264</v>
      </c>
      <c r="D91" s="221"/>
      <c r="E91" s="160"/>
      <c r="F91" s="160"/>
      <c r="G91" s="160"/>
      <c r="H91" s="160"/>
      <c r="I91" s="2"/>
      <c r="J91" s="2"/>
      <c r="K91" s="2"/>
      <c r="L91" s="2"/>
      <c r="M91" s="2"/>
      <c r="N91" s="2"/>
      <c r="O91" s="2"/>
      <c r="P91" s="2"/>
    </row>
    <row r="92" spans="1:16" ht="21" customHeight="1">
      <c r="A92" s="160"/>
      <c r="B92" s="160"/>
      <c r="C92" s="160"/>
      <c r="D92" s="160"/>
      <c r="E92" s="160"/>
      <c r="F92" s="160"/>
      <c r="G92" s="160"/>
      <c r="H92" s="160"/>
      <c r="I92" s="2"/>
      <c r="J92" s="2"/>
      <c r="K92" s="2"/>
      <c r="L92" s="2"/>
      <c r="M92" s="2"/>
      <c r="N92" s="2"/>
      <c r="O92" s="2"/>
      <c r="P92" s="2"/>
    </row>
    <row r="93" spans="1:16" ht="21" customHeight="1"/>
    <row r="94" spans="1:16" ht="21" customHeight="1"/>
    <row r="95" spans="1:16" ht="21" customHeight="1"/>
    <row r="96" spans="1:1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384" ht="21" customHeight="1"/>
    <row r="385" ht="21" customHeight="1"/>
    <row r="386" ht="21" customHeight="1"/>
    <row r="387" ht="21" customHeight="1"/>
    <row r="388" ht="21" customHeight="1"/>
    <row r="389" ht="21" customHeight="1"/>
    <row r="390" ht="21" customHeight="1"/>
    <row r="391" ht="21" customHeight="1"/>
    <row r="392" ht="21" customHeight="1"/>
    <row r="393" ht="21" customHeight="1"/>
    <row r="394" ht="21" customHeight="1"/>
    <row r="395" ht="21" customHeight="1"/>
    <row r="396" ht="21" customHeight="1"/>
    <row r="397" ht="21" customHeight="1"/>
    <row r="398" ht="21" customHeight="1"/>
    <row r="399" ht="21" customHeight="1"/>
    <row r="400" ht="21" customHeight="1"/>
    <row r="401" ht="21" customHeight="1"/>
    <row r="402" ht="21" customHeight="1"/>
    <row r="403" ht="21" customHeight="1"/>
    <row r="404" ht="21" customHeight="1"/>
    <row r="405" ht="21" customHeight="1"/>
    <row r="406" ht="21" customHeight="1"/>
    <row r="407" ht="21" customHeight="1"/>
    <row r="408" ht="21" customHeight="1"/>
    <row r="409" ht="21" customHeight="1"/>
    <row r="410" ht="21" customHeight="1"/>
    <row r="411" ht="21" customHeight="1"/>
    <row r="412" ht="21" customHeight="1"/>
    <row r="413" ht="21" customHeight="1"/>
    <row r="414" ht="21" customHeight="1"/>
    <row r="415" ht="21" customHeight="1"/>
    <row r="416" ht="21" customHeight="1"/>
    <row r="417" ht="21" customHeight="1"/>
    <row r="418" ht="21" customHeight="1"/>
    <row r="419" ht="21" customHeight="1"/>
    <row r="420" ht="21" customHeight="1"/>
    <row r="421" ht="21" customHeight="1"/>
    <row r="422" ht="21" customHeight="1"/>
    <row r="423" ht="21" customHeight="1"/>
    <row r="424" ht="21" customHeight="1"/>
    <row r="425" ht="21" customHeight="1"/>
    <row r="426" ht="21" customHeight="1"/>
    <row r="427" ht="21" customHeight="1"/>
    <row r="428" ht="21" customHeight="1"/>
    <row r="429" ht="21" customHeight="1"/>
    <row r="430" ht="21" customHeight="1"/>
    <row r="431" ht="21" customHeight="1"/>
    <row r="432" ht="21" customHeight="1"/>
    <row r="433" ht="21" customHeight="1"/>
    <row r="434" ht="21" customHeight="1"/>
    <row r="435" ht="21" customHeight="1"/>
    <row r="436" ht="21" customHeight="1"/>
    <row r="437" ht="21" customHeight="1"/>
    <row r="438" ht="21" customHeight="1"/>
    <row r="439" ht="21" customHeight="1"/>
    <row r="440" ht="21" customHeight="1"/>
    <row r="441" ht="21" customHeight="1"/>
    <row r="442" ht="21" customHeight="1"/>
    <row r="443" ht="21" customHeight="1"/>
    <row r="444" ht="21" customHeight="1"/>
    <row r="445" ht="21" customHeight="1"/>
    <row r="446" ht="21" customHeight="1"/>
    <row r="447" ht="21" customHeight="1"/>
    <row r="448" ht="21" customHeight="1"/>
    <row r="449" ht="21" customHeight="1"/>
    <row r="450" ht="21" customHeight="1"/>
    <row r="451" ht="21" customHeight="1"/>
    <row r="452" ht="21" customHeight="1"/>
    <row r="453" ht="21" customHeight="1"/>
    <row r="454" ht="21" customHeight="1"/>
    <row r="455" ht="21" customHeight="1"/>
    <row r="456" ht="21" customHeight="1"/>
    <row r="457" ht="21" customHeight="1"/>
    <row r="458" ht="21" customHeight="1"/>
    <row r="459" ht="21" customHeight="1"/>
    <row r="460" ht="21" customHeight="1"/>
    <row r="461" ht="21" customHeight="1"/>
    <row r="462" ht="21" customHeight="1"/>
    <row r="463" ht="21" customHeight="1"/>
    <row r="464" ht="21" customHeight="1"/>
    <row r="465" ht="21" customHeight="1"/>
    <row r="466" ht="21" customHeight="1"/>
    <row r="467" ht="21" customHeight="1"/>
    <row r="468" ht="21" customHeight="1"/>
    <row r="469" ht="21" customHeight="1"/>
    <row r="470" ht="21" customHeight="1"/>
    <row r="471" ht="21" customHeight="1"/>
    <row r="472" ht="21" customHeight="1"/>
    <row r="473" ht="21" customHeight="1"/>
    <row r="474" ht="21" customHeight="1"/>
    <row r="475" ht="21" customHeight="1"/>
    <row r="476" ht="21" customHeight="1"/>
    <row r="477" ht="21" customHeight="1"/>
    <row r="478" ht="21" customHeight="1"/>
    <row r="479" ht="21" customHeight="1"/>
    <row r="480" ht="21" customHeight="1"/>
    <row r="481" ht="21" customHeight="1"/>
    <row r="482" ht="21" customHeight="1"/>
    <row r="483" ht="21" customHeight="1"/>
    <row r="484" ht="21" customHeight="1"/>
    <row r="485" ht="21" customHeight="1"/>
    <row r="486" ht="21" customHeight="1"/>
    <row r="487" ht="21" customHeight="1"/>
    <row r="488" ht="21" customHeight="1"/>
    <row r="489" ht="21" customHeight="1"/>
    <row r="490" ht="21" customHeight="1"/>
    <row r="491" ht="21" customHeight="1"/>
    <row r="492" ht="21" customHeight="1"/>
    <row r="493" ht="21" customHeight="1"/>
    <row r="494" ht="21" customHeight="1"/>
    <row r="495" ht="21" customHeight="1"/>
    <row r="496" ht="21" customHeight="1"/>
    <row r="497" ht="21" customHeight="1"/>
    <row r="498" ht="21" customHeight="1"/>
    <row r="499" ht="21" customHeight="1"/>
    <row r="500" ht="21" customHeight="1"/>
    <row r="501" ht="21" customHeight="1"/>
    <row r="502" ht="21" customHeight="1"/>
    <row r="503" ht="21" customHeight="1"/>
    <row r="504" ht="21" customHeight="1"/>
    <row r="505" ht="21" customHeight="1"/>
    <row r="506" ht="21" customHeight="1"/>
    <row r="507" ht="21" customHeight="1"/>
    <row r="508" ht="21" customHeight="1"/>
    <row r="509" ht="21" customHeight="1"/>
    <row r="510" ht="21" customHeight="1"/>
    <row r="511" ht="21" customHeight="1"/>
    <row r="512" ht="21" customHeight="1"/>
    <row r="513" ht="21" customHeight="1"/>
    <row r="514" ht="21" customHeight="1"/>
    <row r="515" ht="21" customHeight="1"/>
    <row r="516" ht="21" customHeight="1"/>
    <row r="517" ht="21" customHeight="1"/>
    <row r="518" ht="21" customHeight="1"/>
    <row r="519" ht="21" customHeight="1"/>
    <row r="520" ht="21" customHeight="1"/>
    <row r="521" ht="21" customHeight="1"/>
    <row r="522" ht="21" customHeight="1"/>
    <row r="523" ht="21" customHeight="1"/>
    <row r="524" ht="21" customHeight="1"/>
    <row r="525" ht="21" customHeight="1"/>
    <row r="526" ht="21" customHeight="1"/>
    <row r="527" ht="21" customHeight="1"/>
    <row r="528" ht="21" customHeight="1"/>
    <row r="529" ht="21" customHeight="1"/>
    <row r="530" ht="21" customHeight="1"/>
    <row r="531" ht="21" customHeight="1"/>
    <row r="532" ht="21" customHeight="1"/>
    <row r="533" ht="21" customHeight="1"/>
    <row r="534" ht="21" customHeight="1"/>
    <row r="535" ht="21" customHeight="1"/>
    <row r="536" ht="21" customHeight="1"/>
    <row r="537" ht="21" customHeight="1"/>
    <row r="538" ht="21" customHeight="1"/>
    <row r="539" ht="21" customHeight="1"/>
    <row r="540" ht="21" customHeight="1"/>
    <row r="541" ht="21" customHeight="1"/>
    <row r="542" ht="21" customHeight="1"/>
    <row r="543" ht="21" customHeight="1"/>
    <row r="544" ht="21" customHeight="1"/>
    <row r="545" ht="21" customHeight="1"/>
    <row r="546" ht="21" customHeight="1"/>
    <row r="547" ht="21" customHeight="1"/>
    <row r="548" ht="21" customHeight="1"/>
    <row r="549" ht="21" customHeight="1"/>
    <row r="550" ht="21" customHeight="1"/>
    <row r="551" ht="21" customHeight="1"/>
    <row r="552" ht="21" customHeight="1"/>
    <row r="553" ht="21" customHeight="1"/>
    <row r="554" ht="21" customHeight="1"/>
    <row r="555" ht="21" customHeight="1"/>
    <row r="556" ht="21" customHeight="1"/>
    <row r="557" ht="21" customHeight="1"/>
    <row r="558" ht="21" customHeight="1"/>
    <row r="559" ht="21" customHeight="1"/>
    <row r="560" ht="21" customHeight="1"/>
    <row r="561" ht="21" customHeight="1"/>
    <row r="562" ht="21" customHeight="1"/>
    <row r="563" ht="21" customHeight="1"/>
    <row r="564" ht="21" customHeight="1"/>
    <row r="565" ht="21" customHeight="1"/>
    <row r="566" ht="21" customHeight="1"/>
    <row r="567" ht="21" customHeight="1"/>
    <row r="568" ht="21" customHeight="1"/>
    <row r="569" ht="21" customHeight="1"/>
    <row r="570" ht="21" customHeight="1"/>
    <row r="571" ht="21" customHeight="1"/>
    <row r="572" ht="21" customHeight="1"/>
    <row r="573" ht="21" customHeight="1"/>
    <row r="574" ht="21" customHeight="1"/>
    <row r="575" ht="21" customHeight="1"/>
    <row r="576" ht="21" customHeight="1"/>
    <row r="577" ht="21" customHeight="1"/>
    <row r="578" ht="21" customHeight="1"/>
    <row r="579" ht="21" customHeight="1"/>
    <row r="580" ht="21" customHeight="1"/>
    <row r="581" ht="21" customHeight="1"/>
    <row r="582" ht="21" customHeight="1"/>
    <row r="583" ht="21" customHeight="1"/>
    <row r="584" ht="21" customHeight="1"/>
    <row r="585" ht="21" customHeight="1"/>
    <row r="586" ht="21" customHeight="1"/>
    <row r="587" ht="21" customHeight="1"/>
    <row r="588" ht="21" customHeight="1"/>
    <row r="589" ht="21" customHeight="1"/>
    <row r="590" ht="21" customHeight="1"/>
    <row r="591" ht="21" customHeight="1"/>
    <row r="592" ht="21" customHeight="1"/>
    <row r="593" ht="21" customHeight="1"/>
    <row r="594" ht="21" customHeight="1"/>
    <row r="595" ht="21" customHeight="1"/>
    <row r="596" ht="21" customHeight="1"/>
    <row r="597" ht="21" customHeight="1"/>
    <row r="598" ht="21" customHeight="1"/>
    <row r="599" ht="21" customHeight="1"/>
    <row r="600" ht="21" customHeight="1"/>
    <row r="601" ht="21" customHeight="1"/>
    <row r="602" ht="21" customHeight="1"/>
    <row r="603" ht="21" customHeight="1"/>
    <row r="604" ht="21" customHeight="1"/>
    <row r="605" ht="21" customHeight="1"/>
    <row r="606" ht="21" customHeight="1"/>
    <row r="607" ht="21" customHeight="1"/>
    <row r="608" ht="21" customHeight="1"/>
    <row r="609" ht="21" customHeight="1"/>
    <row r="610" ht="21" customHeight="1"/>
    <row r="611" ht="21" customHeight="1"/>
    <row r="612" ht="21" customHeight="1"/>
    <row r="613" ht="21" customHeight="1"/>
    <row r="614" ht="21" customHeight="1"/>
    <row r="615" ht="21" customHeight="1"/>
    <row r="616" ht="21" customHeight="1"/>
    <row r="617" ht="21" customHeight="1"/>
    <row r="618" ht="21" customHeight="1"/>
    <row r="619" ht="21" customHeight="1"/>
    <row r="620" ht="21" customHeight="1"/>
    <row r="621" ht="21" customHeight="1"/>
    <row r="622" ht="21" customHeight="1"/>
    <row r="623" ht="21" customHeight="1"/>
    <row r="624" ht="21" customHeight="1"/>
    <row r="625" ht="21" customHeight="1"/>
    <row r="626" ht="21" customHeight="1"/>
    <row r="627" ht="21" customHeight="1"/>
    <row r="628" ht="21" customHeight="1"/>
    <row r="629" ht="21" customHeight="1"/>
    <row r="630" ht="21" customHeight="1"/>
    <row r="631" ht="21" customHeight="1"/>
    <row r="632" ht="21" customHeight="1"/>
    <row r="633" ht="21" customHeight="1"/>
    <row r="634" ht="21" customHeight="1"/>
    <row r="635" ht="21" customHeight="1"/>
    <row r="636" ht="21" customHeight="1"/>
    <row r="637" ht="21" customHeight="1"/>
    <row r="638" ht="21" customHeight="1"/>
    <row r="639" ht="21" customHeight="1"/>
    <row r="640" ht="21" customHeight="1"/>
    <row r="641" ht="21" customHeight="1"/>
    <row r="642" ht="21" customHeight="1"/>
    <row r="643" ht="21" customHeight="1"/>
    <row r="644" ht="21" customHeight="1"/>
    <row r="645" ht="21" customHeight="1"/>
    <row r="646" ht="21" customHeight="1"/>
    <row r="647" ht="21" customHeight="1"/>
    <row r="648" ht="21" customHeight="1"/>
    <row r="649" ht="21" customHeight="1"/>
    <row r="650" ht="21" customHeight="1"/>
    <row r="651" ht="21" customHeight="1"/>
    <row r="652" ht="21" customHeight="1"/>
    <row r="653" ht="21" customHeight="1"/>
    <row r="654" ht="21" customHeight="1"/>
    <row r="655" ht="21" customHeight="1"/>
    <row r="656" ht="21" customHeight="1"/>
    <row r="657" ht="21" customHeight="1"/>
    <row r="658" ht="21" customHeight="1"/>
    <row r="659" ht="21" customHeight="1"/>
    <row r="660" ht="21" customHeight="1"/>
    <row r="661" ht="21" customHeight="1"/>
    <row r="662" ht="21" customHeight="1"/>
    <row r="663" ht="21" customHeight="1"/>
    <row r="664" ht="21" customHeight="1"/>
    <row r="665" ht="21" customHeight="1"/>
    <row r="666" ht="21" customHeight="1"/>
    <row r="667" ht="21" customHeight="1"/>
    <row r="668" ht="21" customHeight="1"/>
    <row r="669" ht="21" customHeight="1"/>
    <row r="670" ht="21" customHeight="1"/>
    <row r="671" ht="21" customHeight="1"/>
    <row r="672" ht="21" customHeight="1"/>
    <row r="673" ht="21" customHeight="1"/>
    <row r="674" ht="21" customHeight="1"/>
    <row r="675" ht="21" customHeight="1"/>
    <row r="676" ht="21" customHeight="1"/>
    <row r="677" ht="21" customHeight="1"/>
    <row r="678" ht="21" customHeight="1"/>
    <row r="679" ht="21" customHeight="1"/>
    <row r="680" ht="21" customHeight="1"/>
    <row r="681" ht="21" customHeight="1"/>
    <row r="682" ht="21" customHeight="1"/>
    <row r="683" ht="21" customHeight="1"/>
    <row r="684" ht="21" customHeight="1"/>
    <row r="685" ht="21" customHeight="1"/>
    <row r="686" ht="21" customHeight="1"/>
    <row r="687" ht="21" customHeight="1"/>
    <row r="688" ht="21" customHeight="1"/>
    <row r="689" ht="21" customHeight="1"/>
    <row r="690" ht="21" customHeight="1"/>
    <row r="691" ht="21" customHeight="1"/>
    <row r="692" ht="21" customHeight="1"/>
    <row r="693" ht="21" customHeight="1"/>
    <row r="694" ht="21" customHeight="1"/>
    <row r="695" ht="21" customHeight="1"/>
    <row r="696" ht="21" customHeight="1"/>
    <row r="697" ht="21" customHeight="1"/>
    <row r="698" ht="21" customHeight="1"/>
    <row r="699" ht="21" customHeight="1"/>
    <row r="700" ht="21" customHeight="1"/>
    <row r="701" ht="21" customHeight="1"/>
    <row r="702" ht="21" customHeight="1"/>
    <row r="703" ht="21" customHeight="1"/>
    <row r="704" ht="21" customHeight="1"/>
    <row r="705" ht="21" customHeight="1"/>
    <row r="706" ht="21" customHeight="1"/>
    <row r="707" ht="21" customHeight="1"/>
    <row r="708" ht="21" customHeight="1"/>
    <row r="709" ht="21" customHeight="1"/>
    <row r="710" ht="21" customHeight="1"/>
    <row r="711" ht="21" customHeight="1"/>
    <row r="712" ht="21" customHeight="1"/>
    <row r="713" ht="21" customHeight="1"/>
    <row r="714" ht="21" customHeight="1"/>
    <row r="715" ht="21" customHeight="1"/>
    <row r="716" ht="21" customHeight="1"/>
    <row r="717" ht="21" customHeight="1"/>
    <row r="718" ht="21" customHeight="1"/>
    <row r="719" ht="21" customHeight="1"/>
    <row r="720" ht="21" customHeight="1"/>
    <row r="721" ht="21" customHeight="1"/>
    <row r="722" ht="21" customHeight="1"/>
    <row r="723" ht="21" customHeight="1"/>
    <row r="724" ht="21" customHeight="1"/>
    <row r="725" ht="21" customHeight="1"/>
    <row r="726" ht="21" customHeight="1"/>
    <row r="727" ht="21" customHeight="1"/>
    <row r="728" ht="21" customHeight="1"/>
    <row r="729" ht="21" customHeight="1"/>
    <row r="730" ht="21" customHeight="1"/>
    <row r="731" ht="21" customHeight="1"/>
    <row r="732" ht="21" customHeight="1"/>
    <row r="733" ht="21" customHeight="1"/>
    <row r="734" ht="21" customHeight="1"/>
    <row r="735" ht="21" customHeight="1"/>
    <row r="736" ht="21" customHeight="1"/>
    <row r="737" ht="21" customHeight="1"/>
    <row r="738" ht="21" customHeight="1"/>
    <row r="739" ht="21" customHeight="1"/>
    <row r="740" ht="21" customHeight="1"/>
    <row r="741" ht="21" customHeight="1"/>
    <row r="742" ht="21" customHeight="1"/>
    <row r="743" ht="21" customHeight="1"/>
    <row r="744" ht="21" customHeight="1"/>
    <row r="745" ht="21" customHeight="1"/>
    <row r="746" ht="21" customHeight="1"/>
    <row r="747" ht="21" customHeight="1"/>
    <row r="748" ht="21" customHeight="1"/>
    <row r="749" ht="21" customHeight="1"/>
    <row r="750" ht="21" customHeight="1"/>
    <row r="751" ht="21" customHeight="1"/>
    <row r="752" ht="21" customHeight="1"/>
    <row r="753" ht="21" customHeight="1"/>
    <row r="754" ht="21" customHeight="1"/>
    <row r="755" ht="21" customHeight="1"/>
    <row r="756" ht="21" customHeight="1"/>
    <row r="757" ht="21" customHeight="1"/>
    <row r="758" ht="21" customHeight="1"/>
    <row r="759" ht="21" customHeight="1"/>
    <row r="760" ht="21" customHeight="1"/>
    <row r="761" ht="21" customHeight="1"/>
    <row r="762" ht="21" customHeight="1"/>
    <row r="763" ht="21" customHeight="1"/>
    <row r="764" ht="21" customHeight="1"/>
    <row r="765" ht="21" customHeight="1"/>
    <row r="766" ht="21" customHeight="1"/>
    <row r="767" ht="21" customHeight="1"/>
    <row r="768" ht="21" customHeight="1"/>
    <row r="769" ht="21" customHeight="1"/>
    <row r="770" ht="21" customHeight="1"/>
    <row r="771" ht="21" customHeight="1"/>
    <row r="772" ht="21" customHeight="1"/>
    <row r="773" ht="21" customHeight="1"/>
    <row r="774" ht="21" customHeight="1"/>
    <row r="775" ht="21" customHeight="1"/>
    <row r="776" ht="21" customHeight="1"/>
    <row r="777" ht="21" customHeight="1"/>
    <row r="778" ht="21" customHeight="1"/>
    <row r="779" ht="21" customHeight="1"/>
    <row r="780" ht="21" customHeight="1"/>
    <row r="781" ht="21" customHeight="1"/>
    <row r="782" ht="21" customHeight="1"/>
    <row r="783" ht="21" customHeight="1"/>
    <row r="784" ht="21" customHeight="1"/>
    <row r="785" ht="21" customHeight="1"/>
    <row r="786" ht="21" customHeight="1"/>
    <row r="787" ht="21" customHeight="1"/>
    <row r="788" ht="21" customHeight="1"/>
    <row r="789" ht="21" customHeight="1"/>
    <row r="790" ht="21" customHeight="1"/>
    <row r="791" ht="21" customHeight="1"/>
    <row r="792" ht="21" customHeight="1"/>
    <row r="793" ht="21" customHeight="1"/>
    <row r="794" ht="21" customHeight="1"/>
    <row r="795" ht="21" customHeight="1"/>
    <row r="796" ht="21" customHeight="1"/>
    <row r="797" ht="21" customHeight="1"/>
    <row r="798" ht="21" customHeight="1"/>
    <row r="799" ht="21" customHeight="1"/>
    <row r="800" ht="21" customHeight="1"/>
    <row r="801" ht="21" customHeight="1"/>
    <row r="802" ht="21" customHeight="1"/>
    <row r="803" ht="21" customHeight="1"/>
    <row r="804" ht="21" customHeight="1"/>
    <row r="805" ht="21" customHeight="1"/>
    <row r="806" ht="21" customHeight="1"/>
    <row r="807" ht="21" customHeight="1"/>
    <row r="808" ht="21" customHeight="1"/>
    <row r="809" ht="21" customHeight="1"/>
    <row r="810" ht="21" customHeight="1"/>
    <row r="811" ht="21" customHeight="1"/>
    <row r="812" ht="21" customHeight="1"/>
    <row r="813" ht="21" customHeight="1"/>
    <row r="814" ht="21" customHeight="1"/>
    <row r="815" ht="21" customHeight="1"/>
    <row r="816" ht="21" customHeight="1"/>
    <row r="817" ht="21" customHeight="1"/>
    <row r="818" ht="21" customHeight="1"/>
    <row r="819" ht="21" customHeight="1"/>
    <row r="820" ht="21" customHeight="1"/>
    <row r="821" ht="21" customHeight="1"/>
    <row r="822" ht="21" customHeight="1"/>
    <row r="823" ht="21" customHeight="1"/>
    <row r="824" ht="21" customHeight="1"/>
    <row r="825" ht="21" customHeight="1"/>
    <row r="826" ht="21" customHeight="1"/>
    <row r="827" ht="21" customHeight="1"/>
    <row r="828" ht="21" customHeight="1"/>
    <row r="829" ht="21" customHeight="1"/>
    <row r="830" ht="21" customHeight="1"/>
    <row r="831" ht="21" customHeight="1"/>
    <row r="832" ht="21" customHeight="1"/>
    <row r="833" ht="21" customHeight="1"/>
    <row r="834" ht="21" customHeight="1"/>
    <row r="835" ht="21" customHeight="1"/>
    <row r="836" ht="21" customHeight="1"/>
    <row r="837" ht="21" customHeight="1"/>
    <row r="838" ht="21" customHeight="1"/>
    <row r="839" ht="21" customHeight="1"/>
    <row r="840" ht="21" customHeight="1"/>
    <row r="841" ht="21" customHeight="1"/>
    <row r="842" ht="21" customHeight="1"/>
    <row r="843" ht="21" customHeight="1"/>
    <row r="844" ht="21" customHeight="1"/>
    <row r="845" ht="21" customHeight="1"/>
    <row r="846" ht="21" customHeight="1"/>
    <row r="847" ht="21" customHeight="1"/>
    <row r="848" ht="21" customHeight="1"/>
    <row r="849" ht="21" customHeight="1"/>
    <row r="850" ht="21" customHeight="1"/>
    <row r="851" ht="21" customHeight="1"/>
    <row r="852" ht="21" customHeight="1"/>
    <row r="853" ht="21" customHeight="1"/>
    <row r="854" ht="21" customHeight="1"/>
    <row r="855" ht="21" customHeight="1"/>
    <row r="856" ht="21" customHeight="1"/>
    <row r="857" ht="21" customHeight="1"/>
    <row r="858" ht="21" customHeight="1"/>
    <row r="859" ht="21" customHeight="1"/>
    <row r="860" ht="21" customHeight="1"/>
    <row r="861" ht="21" customHeight="1"/>
    <row r="862" ht="21" customHeight="1"/>
    <row r="863" ht="21" customHeight="1"/>
    <row r="864" ht="21" customHeight="1"/>
    <row r="865" ht="21" customHeight="1"/>
    <row r="866" ht="21" customHeight="1"/>
    <row r="867" ht="21" customHeight="1"/>
    <row r="868" ht="21" customHeight="1"/>
    <row r="869" ht="21" customHeight="1"/>
    <row r="870" ht="21" customHeight="1"/>
    <row r="871" ht="21" customHeight="1"/>
    <row r="872" ht="21" customHeight="1"/>
    <row r="873" ht="21" customHeight="1"/>
    <row r="874" ht="21" customHeight="1"/>
    <row r="875" ht="21" customHeight="1"/>
    <row r="876" ht="21" customHeight="1"/>
    <row r="877" ht="21" customHeight="1"/>
    <row r="878" ht="21" customHeight="1"/>
    <row r="879" ht="21" customHeight="1"/>
    <row r="880" ht="21" customHeight="1"/>
    <row r="881" ht="21" customHeight="1"/>
    <row r="882" ht="21" customHeight="1"/>
    <row r="883" ht="21" customHeight="1"/>
    <row r="884" ht="21" customHeight="1"/>
    <row r="885" ht="21" customHeight="1"/>
    <row r="886" ht="21" customHeight="1"/>
    <row r="887" ht="21" customHeight="1"/>
    <row r="888" ht="21" customHeight="1"/>
    <row r="889" ht="21" customHeight="1"/>
    <row r="890" ht="21" customHeight="1"/>
    <row r="891" ht="21" customHeight="1"/>
    <row r="892" ht="21" customHeight="1"/>
    <row r="893" ht="21" customHeight="1"/>
    <row r="894" ht="21" customHeight="1"/>
    <row r="895" ht="21" customHeight="1"/>
    <row r="896" ht="21" customHeight="1"/>
    <row r="897" ht="21" customHeight="1"/>
    <row r="898" ht="21" customHeight="1"/>
    <row r="899" ht="21" customHeight="1"/>
    <row r="900" ht="21" customHeight="1"/>
    <row r="901" ht="21" customHeight="1"/>
    <row r="902" ht="21" customHeight="1"/>
    <row r="903" ht="21" customHeight="1"/>
    <row r="904" ht="21" customHeight="1"/>
    <row r="905" ht="21" customHeight="1"/>
    <row r="906" ht="21" customHeight="1"/>
    <row r="907" ht="21" customHeight="1"/>
    <row r="908" ht="21" customHeight="1"/>
    <row r="909" ht="21" customHeight="1"/>
    <row r="910" ht="21" customHeight="1"/>
    <row r="911" ht="21" customHeight="1"/>
    <row r="912" ht="21" customHeight="1"/>
    <row r="913" ht="21" customHeight="1"/>
    <row r="914" ht="21" customHeight="1"/>
    <row r="915" ht="21" customHeight="1"/>
    <row r="916" ht="21" customHeight="1"/>
    <row r="917" ht="21" customHeight="1"/>
    <row r="918" ht="21" customHeight="1"/>
    <row r="919" ht="21" customHeight="1"/>
    <row r="920" ht="21" customHeight="1"/>
    <row r="921" ht="21" customHeight="1"/>
    <row r="922" ht="21" customHeight="1"/>
    <row r="923" ht="21" customHeight="1"/>
    <row r="924" ht="21" customHeight="1"/>
    <row r="925" ht="21" customHeight="1"/>
    <row r="926" ht="21" customHeight="1"/>
    <row r="927" ht="21" customHeight="1"/>
    <row r="928" ht="21" customHeight="1"/>
    <row r="929" ht="21" customHeight="1"/>
    <row r="930" ht="21" customHeight="1"/>
    <row r="931" ht="21" customHeight="1"/>
    <row r="932" ht="21" customHeight="1"/>
    <row r="933" ht="21" customHeight="1"/>
    <row r="934" ht="21" customHeight="1"/>
    <row r="935" ht="21" customHeight="1"/>
    <row r="936" ht="21" customHeight="1"/>
    <row r="937" ht="21" customHeight="1"/>
    <row r="938" ht="21" customHeight="1"/>
    <row r="939" ht="21" customHeight="1"/>
    <row r="940" ht="21" customHeight="1"/>
    <row r="941" ht="21" customHeight="1"/>
    <row r="942" ht="21" customHeight="1"/>
    <row r="943" ht="21" customHeight="1"/>
    <row r="944" ht="21" customHeight="1"/>
    <row r="945" ht="21" customHeight="1"/>
    <row r="946" ht="21" customHeight="1"/>
    <row r="947" ht="21" customHeight="1"/>
    <row r="948" ht="21" customHeight="1"/>
    <row r="949" ht="21" customHeight="1"/>
    <row r="950" ht="21" customHeight="1"/>
    <row r="951" ht="21" customHeight="1"/>
    <row r="952" ht="21" customHeight="1"/>
    <row r="953" ht="21" customHeight="1"/>
    <row r="954" ht="21" customHeight="1"/>
    <row r="955" ht="21" customHeight="1"/>
    <row r="956" ht="21" customHeight="1"/>
    <row r="957" ht="21" customHeight="1"/>
    <row r="958" ht="21" customHeight="1"/>
    <row r="959" ht="21" customHeight="1"/>
    <row r="960" ht="21" customHeight="1"/>
    <row r="961" ht="21" customHeight="1"/>
    <row r="962" ht="21" customHeight="1"/>
    <row r="963" ht="21" customHeight="1"/>
    <row r="964" ht="21" customHeight="1"/>
    <row r="965" ht="21" customHeight="1"/>
    <row r="966" ht="21" customHeight="1"/>
    <row r="967" ht="21" customHeight="1"/>
    <row r="968" ht="21" customHeight="1"/>
    <row r="969" ht="21" customHeight="1"/>
    <row r="970" ht="21" customHeight="1"/>
    <row r="971" ht="21" customHeight="1"/>
    <row r="972" ht="21" customHeight="1"/>
    <row r="973" ht="21" customHeight="1"/>
    <row r="974" ht="21" customHeight="1"/>
    <row r="975" ht="21" customHeight="1"/>
    <row r="976" ht="21" customHeight="1"/>
    <row r="977" ht="21" customHeight="1"/>
    <row r="978" ht="21" customHeight="1"/>
    <row r="979" ht="21" customHeight="1"/>
    <row r="980" ht="21" customHeight="1"/>
    <row r="981" ht="21" customHeight="1"/>
    <row r="982" ht="21" customHeight="1"/>
    <row r="983" ht="21" customHeight="1"/>
    <row r="984" ht="21" customHeight="1"/>
    <row r="985" ht="21" customHeight="1"/>
    <row r="986" ht="21" customHeight="1"/>
    <row r="987" ht="21" customHeight="1"/>
    <row r="988" ht="21" customHeight="1"/>
    <row r="989" ht="21" customHeight="1"/>
    <row r="990" ht="21" customHeight="1"/>
    <row r="991" ht="21" customHeight="1"/>
    <row r="992" ht="21" customHeight="1"/>
    <row r="993" ht="21" customHeight="1"/>
    <row r="994" ht="21" customHeight="1"/>
    <row r="995" ht="21" customHeight="1"/>
    <row r="996" ht="21" customHeight="1"/>
    <row r="997" ht="21" customHeight="1"/>
    <row r="998" ht="21" customHeight="1"/>
    <row r="999" ht="21" customHeight="1"/>
    <row r="1000" ht="21" customHeight="1"/>
    <row r="1001" ht="21" customHeight="1"/>
    <row r="1002" ht="21" customHeight="1"/>
    <row r="1003" ht="21" customHeight="1"/>
    <row r="1004" ht="21" customHeight="1"/>
    <row r="1005" ht="21" customHeight="1"/>
    <row r="1006" ht="21" customHeight="1"/>
    <row r="1007" ht="21" customHeight="1"/>
    <row r="1008" ht="21" customHeight="1"/>
    <row r="1009" ht="21" customHeight="1"/>
    <row r="1010" ht="21" customHeight="1"/>
    <row r="1011" ht="21" customHeight="1"/>
    <row r="1012" ht="21" customHeight="1"/>
    <row r="1013" ht="21" customHeight="1"/>
    <row r="1014" ht="21" customHeight="1"/>
    <row r="1015" ht="21" customHeight="1"/>
    <row r="1016" ht="21" customHeight="1"/>
    <row r="1017" ht="21" customHeight="1"/>
    <row r="1018" ht="21" customHeight="1"/>
    <row r="1019" ht="21" customHeight="1"/>
    <row r="1020" ht="21" customHeight="1"/>
    <row r="1021" ht="21" customHeight="1"/>
    <row r="1022" ht="21" customHeight="1"/>
    <row r="1023" ht="21" customHeight="1"/>
    <row r="1024" ht="21" customHeight="1"/>
    <row r="1025" ht="21" customHeight="1"/>
  </sheetData>
  <mergeCells count="22">
    <mergeCell ref="C2:I2"/>
    <mergeCell ref="C3:I3"/>
    <mergeCell ref="D5:L5"/>
    <mergeCell ref="D6:L6"/>
    <mergeCell ref="D7:L7"/>
    <mergeCell ref="N9:O9"/>
    <mergeCell ref="A12:A13"/>
    <mergeCell ref="B12:B13"/>
    <mergeCell ref="C12:C13"/>
    <mergeCell ref="D12:D13"/>
    <mergeCell ref="E12:E13"/>
    <mergeCell ref="L12:P12"/>
    <mergeCell ref="C89:H89"/>
    <mergeCell ref="C4:I4"/>
    <mergeCell ref="F12:K12"/>
    <mergeCell ref="A9:F9"/>
    <mergeCell ref="J9:M9"/>
    <mergeCell ref="D8:L8"/>
    <mergeCell ref="A80:K80"/>
    <mergeCell ref="C83:H83"/>
    <mergeCell ref="C84:H84"/>
    <mergeCell ref="C88:H88"/>
  </mergeCells>
  <conditionalFormatting sqref="I15:J16 A15:G16 A28:B28 I29:J30 J31:J34 I35:J44 A29:G44 A19:G27 D17:E17 I18:J27 A17:B18 D18:G18 I64:J64 A64:G64 D76:G76 A65:B76 A77:G79 I76:J79 A45:B63 D63:E63">
    <cfRule type="cellIs" dxfId="329" priority="66" operator="equal">
      <formula>0</formula>
    </cfRule>
  </conditionalFormatting>
  <conditionalFormatting sqref="N9:O9 H15:H16 K15:P16 K29:P44 H29:H44 K18:P27 H18:H27 H64 K64:P64 H76:H79 K76:P79">
    <cfRule type="cellIs" dxfId="328" priority="65" operator="equal">
      <formula>0</formula>
    </cfRule>
  </conditionalFormatting>
  <conditionalFormatting sqref="A9:F9">
    <cfRule type="containsText" dxfId="327" priority="63" operator="containsText" text="Tāme sastādīta  20__. gada tirgus cenās, pamatojoties uz ___ daļas rasējumiem">
      <formula>NOT(ISERROR(SEARCH("Tāme sastādīta  20__. gada tirgus cenās, pamatojoties uz ___ daļas rasējumiem",A9)))</formula>
    </cfRule>
  </conditionalFormatting>
  <conditionalFormatting sqref="C2">
    <cfRule type="cellIs" dxfId="326" priority="62" operator="equal">
      <formula>0</formula>
    </cfRule>
  </conditionalFormatting>
  <conditionalFormatting sqref="O10">
    <cfRule type="cellIs" dxfId="325" priority="61" operator="equal">
      <formula>"20__. gada __. _________"</formula>
    </cfRule>
  </conditionalFormatting>
  <conditionalFormatting sqref="A80:K80">
    <cfRule type="containsText" dxfId="324" priority="60" operator="containsText" text="Tiešās izmaksas kopā, t. sk. darba devēja sociālais nodoklis __.__% ">
      <formula>NOT(ISERROR(SEARCH("Tiešās izmaksas kopā, t. sk. darba devēja sociālais nodoklis __.__% ",A80)))</formula>
    </cfRule>
  </conditionalFormatting>
  <conditionalFormatting sqref="L80:P80">
    <cfRule type="cellIs" dxfId="323" priority="55" operator="equal">
      <formula>0</formula>
    </cfRule>
  </conditionalFormatting>
  <conditionalFormatting sqref="C4:I4">
    <cfRule type="cellIs" dxfId="322" priority="54" operator="equal">
      <formula>0</formula>
    </cfRule>
  </conditionalFormatting>
  <conditionalFormatting sqref="D5:L8">
    <cfRule type="cellIs" dxfId="321" priority="52" operator="equal">
      <formula>0</formula>
    </cfRule>
  </conditionalFormatting>
  <conditionalFormatting sqref="P10">
    <cfRule type="cellIs" dxfId="320" priority="51" operator="equal">
      <formula>"20__. gada __. _________"</formula>
    </cfRule>
  </conditionalFormatting>
  <conditionalFormatting sqref="C88:H88">
    <cfRule type="cellIs" dxfId="319" priority="48" operator="equal">
      <formula>0</formula>
    </cfRule>
  </conditionalFormatting>
  <conditionalFormatting sqref="C83:H83">
    <cfRule type="cellIs" dxfId="318" priority="47" operator="equal">
      <formula>0</formula>
    </cfRule>
  </conditionalFormatting>
  <conditionalFormatting sqref="C88:H88 C91 C83:H83">
    <cfRule type="cellIs" dxfId="317" priority="46" operator="equal">
      <formula>0</formula>
    </cfRule>
  </conditionalFormatting>
  <conditionalFormatting sqref="D1">
    <cfRule type="cellIs" dxfId="316" priority="45" operator="equal">
      <formula>0</formula>
    </cfRule>
  </conditionalFormatting>
  <conditionalFormatting sqref="I28:J28 C28:G28">
    <cfRule type="cellIs" dxfId="315" priority="44" operator="equal">
      <formula>0</formula>
    </cfRule>
  </conditionalFormatting>
  <conditionalFormatting sqref="H28 K28:P28">
    <cfRule type="cellIs" dxfId="314" priority="43" operator="equal">
      <formula>0</formula>
    </cfRule>
  </conditionalFormatting>
  <conditionalFormatting sqref="C45:C57 D45:E59">
    <cfRule type="cellIs" dxfId="313" priority="42" operator="equal">
      <formula>0</formula>
    </cfRule>
  </conditionalFormatting>
  <conditionalFormatting sqref="C58:C59">
    <cfRule type="cellIs" dxfId="312" priority="41" operator="equal">
      <formula>0</formula>
    </cfRule>
  </conditionalFormatting>
  <conditionalFormatting sqref="C14">
    <cfRule type="cellIs" dxfId="311" priority="40" operator="equal">
      <formula>0</formula>
    </cfRule>
  </conditionalFormatting>
  <conditionalFormatting sqref="C17">
    <cfRule type="cellIs" dxfId="310" priority="39" operator="equal">
      <formula>0</formula>
    </cfRule>
  </conditionalFormatting>
  <conditionalFormatting sqref="F17:G17 I17:J17">
    <cfRule type="cellIs" dxfId="309" priority="38" operator="equal">
      <formula>0</formula>
    </cfRule>
  </conditionalFormatting>
  <conditionalFormatting sqref="K17:P17 H17">
    <cfRule type="cellIs" dxfId="308" priority="37" operator="equal">
      <formula>0</formula>
    </cfRule>
  </conditionalFormatting>
  <conditionalFormatting sqref="C18">
    <cfRule type="cellIs" dxfId="307" priority="36" operator="equal">
      <formula>0</formula>
    </cfRule>
  </conditionalFormatting>
  <conditionalFormatting sqref="C65:E65">
    <cfRule type="cellIs" dxfId="306" priority="35" operator="equal">
      <formula>0</formula>
    </cfRule>
  </conditionalFormatting>
  <conditionalFormatting sqref="C66:E66">
    <cfRule type="cellIs" dxfId="305" priority="34" operator="equal">
      <formula>0</formula>
    </cfRule>
  </conditionalFormatting>
  <conditionalFormatting sqref="C76">
    <cfRule type="cellIs" dxfId="304" priority="32" operator="equal">
      <formula>0</formula>
    </cfRule>
  </conditionalFormatting>
  <conditionalFormatting sqref="C63">
    <cfRule type="cellIs" dxfId="303" priority="31" operator="equal">
      <formula>0</formula>
    </cfRule>
  </conditionalFormatting>
  <conditionalFormatting sqref="P68:P70">
    <cfRule type="cellIs" dxfId="302" priority="15" operator="equal">
      <formula>0</formula>
    </cfRule>
  </conditionalFormatting>
  <conditionalFormatting sqref="D67:E70 J68:J70">
    <cfRule type="cellIs" dxfId="301" priority="19" operator="equal">
      <formula>0</formula>
    </cfRule>
  </conditionalFormatting>
  <conditionalFormatting sqref="G67:G70 I68:I70">
    <cfRule type="cellIs" dxfId="300" priority="21" operator="equal">
      <formula>0</formula>
    </cfRule>
  </conditionalFormatting>
  <conditionalFormatting sqref="K68:L70 N68:O70">
    <cfRule type="cellIs" dxfId="299" priority="20" operator="equal">
      <formula>0</formula>
    </cfRule>
  </conditionalFormatting>
  <conditionalFormatting sqref="F67:F70">
    <cfRule type="cellIs" dxfId="298" priority="18" operator="equal">
      <formula>0</formula>
    </cfRule>
  </conditionalFormatting>
  <conditionalFormatting sqref="C67:C70">
    <cfRule type="cellIs" dxfId="297" priority="17" operator="equal">
      <formula>0</formula>
    </cfRule>
  </conditionalFormatting>
  <conditionalFormatting sqref="H68:H70">
    <cfRule type="cellIs" dxfId="296" priority="16" operator="equal">
      <formula>0</formula>
    </cfRule>
  </conditionalFormatting>
  <conditionalFormatting sqref="M68:M70">
    <cfRule type="cellIs" dxfId="295" priority="14" operator="equal">
      <formula>0</formula>
    </cfRule>
  </conditionalFormatting>
  <conditionalFormatting sqref="I67:J67">
    <cfRule type="cellIs" dxfId="294" priority="12" operator="equal">
      <formula>0</formula>
    </cfRule>
  </conditionalFormatting>
  <conditionalFormatting sqref="H67">
    <cfRule type="cellIs" dxfId="293" priority="13" operator="equal">
      <formula>0</formula>
    </cfRule>
  </conditionalFormatting>
  <conditionalFormatting sqref="K67:P67">
    <cfRule type="cellIs" dxfId="292" priority="11" operator="equal">
      <formula>0</formula>
    </cfRule>
  </conditionalFormatting>
  <conditionalFormatting sqref="C71:E73">
    <cfRule type="cellIs" dxfId="291" priority="10" operator="equal">
      <formula>0</formula>
    </cfRule>
  </conditionalFormatting>
  <conditionalFormatting sqref="G74">
    <cfRule type="cellIs" dxfId="290" priority="9" operator="equal">
      <formula>0</formula>
    </cfRule>
  </conditionalFormatting>
  <conditionalFormatting sqref="I60:J61 C60:F61">
    <cfRule type="cellIs" dxfId="289" priority="8" operator="equal">
      <formula>0</formula>
    </cfRule>
  </conditionalFormatting>
  <conditionalFormatting sqref="G60:G61">
    <cfRule type="cellIs" dxfId="288" priority="7" operator="equal">
      <formula>0</formula>
    </cfRule>
  </conditionalFormatting>
  <conditionalFormatting sqref="H60:H61">
    <cfRule type="cellIs" dxfId="287" priority="6" operator="equal">
      <formula>0</formula>
    </cfRule>
  </conditionalFormatting>
  <conditionalFormatting sqref="K60:P61">
    <cfRule type="cellIs" dxfId="286" priority="5" operator="equal">
      <formula>0</formula>
    </cfRule>
  </conditionalFormatting>
  <conditionalFormatting sqref="K62:P62">
    <cfRule type="cellIs" dxfId="285" priority="1" operator="equal">
      <formula>0</formula>
    </cfRule>
  </conditionalFormatting>
  <conditionalFormatting sqref="I62:J62 C62:F62">
    <cfRule type="cellIs" dxfId="284" priority="4" operator="equal">
      <formula>0</formula>
    </cfRule>
  </conditionalFormatting>
  <conditionalFormatting sqref="G62">
    <cfRule type="cellIs" dxfId="283" priority="3" operator="equal">
      <formula>0</formula>
    </cfRule>
  </conditionalFormatting>
  <conditionalFormatting sqref="H62">
    <cfRule type="cellIs" dxfId="282" priority="2" operator="equal">
      <formula>0</formula>
    </cfRule>
  </conditionalFormatting>
  <pageMargins left="0.7" right="0.7" top="0.75" bottom="0.75" header="0.3" footer="0.3"/>
  <pageSetup scale="77" orientation="landscape" r:id="rId1"/>
  <colBreaks count="1" manualBreakCount="1">
    <brk id="16"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50" operator="containsText" id="{46B16A03-C867-4231-9EE2-FA19DDA4D492}">
            <xm:f>NOT(ISERROR(SEARCH("Tāme sastādīta ____. gada ___. ______________",A86)))</xm:f>
            <xm:f>"Tāme sastādīta ____. gada ___. ______________"</xm:f>
            <x14:dxf>
              <font>
                <color auto="1"/>
              </font>
              <fill>
                <patternFill>
                  <bgColor rgb="FFC6EFCE"/>
                </patternFill>
              </fill>
            </x14:dxf>
          </x14:cfRule>
          <xm:sqref>A86</xm:sqref>
        </x14:conditionalFormatting>
        <x14:conditionalFormatting xmlns:xm="http://schemas.microsoft.com/office/excel/2006/main">
          <x14:cfRule type="containsText" priority="49" operator="containsText" id="{2AF3CC58-04F0-4432-AA0F-D3D058C3CAD1}">
            <xm:f>NOT(ISERROR(SEARCH("Sertifikāta Nr. _________________________________",A91)))</xm:f>
            <xm:f>"Sertifikāta Nr. _________________________________"</xm:f>
            <x14:dxf>
              <font>
                <color auto="1"/>
              </font>
              <fill>
                <patternFill>
                  <bgColor rgb="FFC6EFCE"/>
                </patternFill>
              </fill>
            </x14:dxf>
          </x14:cfRule>
          <xm:sqref>A91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sheetPr>
  <dimension ref="A1:W110"/>
  <sheetViews>
    <sheetView topLeftCell="A81" zoomScale="130" zoomScaleNormal="130" workbookViewId="0">
      <selection activeCell="A92" sqref="A92"/>
    </sheetView>
  </sheetViews>
  <sheetFormatPr defaultColWidth="9.109375" defaultRowHeight="14.4"/>
  <cols>
    <col min="1" max="1" width="4.5546875" style="1" customWidth="1"/>
    <col min="2" max="2" width="6.6640625" style="1" customWidth="1"/>
    <col min="3" max="3" width="48.109375" style="1" customWidth="1"/>
    <col min="4" max="4" width="5.88671875" style="1" customWidth="1"/>
    <col min="5" max="5" width="8.6640625" style="1" customWidth="1"/>
    <col min="6" max="6" width="5.44140625" style="1" customWidth="1"/>
    <col min="7" max="7" width="6.33203125" style="1" customWidth="1"/>
    <col min="8" max="10" width="6.6640625" style="1" customWidth="1"/>
    <col min="11" max="11" width="8.5546875" style="1" customWidth="1"/>
    <col min="12" max="12" width="7.6640625" style="1" customWidth="1"/>
    <col min="13" max="13" width="9" style="1" customWidth="1"/>
    <col min="14" max="14" width="9.109375" style="1" customWidth="1"/>
    <col min="15" max="15" width="7.6640625" style="1" customWidth="1"/>
    <col min="16" max="16" width="9" style="1" customWidth="1"/>
    <col min="23" max="16384" width="9.109375" style="1"/>
  </cols>
  <sheetData>
    <row r="1" spans="1:23">
      <c r="A1" s="152"/>
      <c r="B1" s="152"/>
      <c r="C1" s="153" t="s">
        <v>34</v>
      </c>
      <c r="D1" s="154">
        <f>'Kops a'!A17</f>
        <v>3</v>
      </c>
      <c r="E1" s="152"/>
      <c r="F1" s="152"/>
      <c r="G1" s="152"/>
      <c r="H1" s="152"/>
      <c r="I1" s="152"/>
      <c r="J1" s="152"/>
      <c r="K1" s="155"/>
      <c r="L1" s="155"/>
      <c r="M1" s="155"/>
      <c r="N1" s="156"/>
      <c r="O1" s="153"/>
      <c r="P1" s="157"/>
    </row>
    <row r="2" spans="1:23">
      <c r="A2" s="158"/>
      <c r="B2" s="158"/>
      <c r="C2" s="502" t="s">
        <v>269</v>
      </c>
      <c r="D2" s="502"/>
      <c r="E2" s="502"/>
      <c r="F2" s="502"/>
      <c r="G2" s="502"/>
      <c r="H2" s="502"/>
      <c r="I2" s="502"/>
      <c r="J2" s="158"/>
      <c r="K2" s="155"/>
      <c r="L2" s="155"/>
      <c r="M2" s="155"/>
      <c r="N2" s="155"/>
      <c r="O2" s="155"/>
      <c r="P2" s="155"/>
    </row>
    <row r="3" spans="1:23">
      <c r="A3" s="159"/>
      <c r="B3" s="159"/>
      <c r="C3" s="503" t="s">
        <v>13</v>
      </c>
      <c r="D3" s="503"/>
      <c r="E3" s="503"/>
      <c r="F3" s="503"/>
      <c r="G3" s="503"/>
      <c r="H3" s="503"/>
      <c r="I3" s="503"/>
      <c r="J3" s="159"/>
      <c r="K3" s="155"/>
      <c r="L3" s="155"/>
      <c r="M3" s="155"/>
      <c r="N3" s="155"/>
      <c r="O3" s="155"/>
      <c r="P3" s="155"/>
    </row>
    <row r="4" spans="1:23">
      <c r="A4" s="159"/>
      <c r="B4" s="159"/>
      <c r="C4" s="504" t="s">
        <v>48</v>
      </c>
      <c r="D4" s="504"/>
      <c r="E4" s="504"/>
      <c r="F4" s="504"/>
      <c r="G4" s="504"/>
      <c r="H4" s="504"/>
      <c r="I4" s="504"/>
      <c r="J4" s="159"/>
      <c r="K4" s="155"/>
      <c r="L4" s="155"/>
      <c r="M4" s="155"/>
      <c r="N4" s="155"/>
      <c r="O4" s="155"/>
      <c r="P4" s="155"/>
    </row>
    <row r="5" spans="1:23">
      <c r="A5" s="152"/>
      <c r="B5" s="152"/>
      <c r="C5" s="153" t="s">
        <v>1</v>
      </c>
      <c r="D5" s="519" t="str">
        <f>'Kops a'!D6</f>
        <v>Administrācijas ēka</v>
      </c>
      <c r="E5" s="519"/>
      <c r="F5" s="519"/>
      <c r="G5" s="519"/>
      <c r="H5" s="519"/>
      <c r="I5" s="519"/>
      <c r="J5" s="519"/>
      <c r="K5" s="519"/>
      <c r="L5" s="519"/>
      <c r="M5" s="160"/>
      <c r="N5" s="160"/>
      <c r="O5" s="160"/>
      <c r="P5" s="160"/>
    </row>
    <row r="6" spans="1:23">
      <c r="A6" s="152"/>
      <c r="B6" s="152"/>
      <c r="C6" s="153" t="s">
        <v>2</v>
      </c>
      <c r="D6" s="519" t="str">
        <f>'Kops a'!D7</f>
        <v>Energoefektivitātes paaugstināšana</v>
      </c>
      <c r="E6" s="519"/>
      <c r="F6" s="519"/>
      <c r="G6" s="519"/>
      <c r="H6" s="519"/>
      <c r="I6" s="519"/>
      <c r="J6" s="519"/>
      <c r="K6" s="519"/>
      <c r="L6" s="519"/>
      <c r="M6" s="160"/>
      <c r="N6" s="160"/>
      <c r="O6" s="160"/>
      <c r="P6" s="160"/>
    </row>
    <row r="7" spans="1:23">
      <c r="A7" s="152"/>
      <c r="B7" s="152"/>
      <c r="C7" s="153" t="s">
        <v>3</v>
      </c>
      <c r="D7" s="519" t="str">
        <f>'Kops a'!D8</f>
        <v>Jaunā ielā 2A, Limbaži, Limbažu novads, Latvija, LV-4001</v>
      </c>
      <c r="E7" s="519"/>
      <c r="F7" s="519"/>
      <c r="G7" s="519"/>
      <c r="H7" s="519"/>
      <c r="I7" s="519"/>
      <c r="J7" s="519"/>
      <c r="K7" s="519"/>
      <c r="L7" s="519"/>
      <c r="M7" s="160"/>
      <c r="N7" s="160"/>
      <c r="O7" s="160"/>
      <c r="P7" s="160"/>
    </row>
    <row r="8" spans="1:23">
      <c r="A8" s="152"/>
      <c r="B8" s="152"/>
      <c r="C8" s="161" t="s">
        <v>16</v>
      </c>
      <c r="D8" s="519" t="str">
        <f>'Kops a'!D9</f>
        <v>EIRO210222/001</v>
      </c>
      <c r="E8" s="519"/>
      <c r="F8" s="519"/>
      <c r="G8" s="519"/>
      <c r="H8" s="519"/>
      <c r="I8" s="519"/>
      <c r="J8" s="519"/>
      <c r="K8" s="519"/>
      <c r="L8" s="519"/>
      <c r="M8" s="160"/>
      <c r="N8" s="160"/>
      <c r="O8" s="160"/>
      <c r="P8" s="160"/>
    </row>
    <row r="9" spans="1:23" ht="16.5" customHeight="1">
      <c r="A9" s="505" t="str">
        <f>+'2_cok'!A9:F9</f>
        <v>Tāme sastādīta  2022. gada tirgus cenās, pamatojoties uz  AR daļas rasējumiem</v>
      </c>
      <c r="B9" s="505"/>
      <c r="C9" s="505"/>
      <c r="D9" s="505"/>
      <c r="E9" s="505"/>
      <c r="F9" s="505"/>
      <c r="G9" s="162"/>
      <c r="H9" s="162"/>
      <c r="I9" s="162"/>
      <c r="J9" s="509" t="s">
        <v>35</v>
      </c>
      <c r="K9" s="509"/>
      <c r="L9" s="509"/>
      <c r="M9" s="509"/>
      <c r="N9" s="518">
        <f>P94</f>
        <v>0</v>
      </c>
      <c r="O9" s="518"/>
      <c r="P9" s="162"/>
    </row>
    <row r="10" spans="1:23" ht="16.5" customHeight="1">
      <c r="A10" s="163"/>
      <c r="B10" s="164"/>
      <c r="C10" s="161"/>
      <c r="D10" s="152"/>
      <c r="E10" s="152"/>
      <c r="F10" s="152"/>
      <c r="G10" s="152"/>
      <c r="H10" s="152"/>
      <c r="I10" s="152"/>
      <c r="J10" s="152"/>
      <c r="K10" s="152"/>
      <c r="L10" s="158"/>
      <c r="M10" s="158"/>
      <c r="N10" s="155"/>
      <c r="O10" s="165"/>
      <c r="P10" s="166">
        <f>A100</f>
        <v>0</v>
      </c>
    </row>
    <row r="11" spans="1:23" ht="15" thickBot="1">
      <c r="A11" s="163"/>
      <c r="B11" s="164"/>
      <c r="C11" s="161"/>
      <c r="D11" s="152"/>
      <c r="E11" s="152"/>
      <c r="F11" s="152"/>
      <c r="G11" s="152"/>
      <c r="H11" s="152"/>
      <c r="I11" s="152"/>
      <c r="J11" s="152"/>
      <c r="K11" s="152"/>
      <c r="L11" s="167"/>
      <c r="M11" s="167"/>
      <c r="N11" s="168"/>
      <c r="O11" s="156"/>
      <c r="P11" s="152"/>
    </row>
    <row r="12" spans="1:23">
      <c r="A12" s="511" t="s">
        <v>19</v>
      </c>
      <c r="B12" s="513" t="s">
        <v>36</v>
      </c>
      <c r="C12" s="507" t="s">
        <v>37</v>
      </c>
      <c r="D12" s="516" t="s">
        <v>38</v>
      </c>
      <c r="E12" s="496" t="s">
        <v>39</v>
      </c>
      <c r="F12" s="506" t="s">
        <v>40</v>
      </c>
      <c r="G12" s="507"/>
      <c r="H12" s="507"/>
      <c r="I12" s="507"/>
      <c r="J12" s="507"/>
      <c r="K12" s="508"/>
      <c r="L12" s="510" t="s">
        <v>41</v>
      </c>
      <c r="M12" s="507"/>
      <c r="N12" s="507"/>
      <c r="O12" s="507"/>
      <c r="P12" s="508"/>
    </row>
    <row r="13" spans="1:23" ht="126.75" customHeight="1" thickBot="1">
      <c r="A13" s="512"/>
      <c r="B13" s="514"/>
      <c r="C13" s="515"/>
      <c r="D13" s="517"/>
      <c r="E13" s="497"/>
      <c r="F13" s="422" t="s">
        <v>42</v>
      </c>
      <c r="G13" s="6" t="s">
        <v>43</v>
      </c>
      <c r="H13" s="6" t="s">
        <v>44</v>
      </c>
      <c r="I13" s="6" t="s">
        <v>45</v>
      </c>
      <c r="J13" s="6" t="s">
        <v>46</v>
      </c>
      <c r="K13" s="4" t="s">
        <v>47</v>
      </c>
      <c r="L13" s="5" t="s">
        <v>42</v>
      </c>
      <c r="M13" s="6" t="s">
        <v>44</v>
      </c>
      <c r="N13" s="6" t="s">
        <v>45</v>
      </c>
      <c r="O13" s="6" t="s">
        <v>46</v>
      </c>
      <c r="P13" s="4" t="s">
        <v>47</v>
      </c>
    </row>
    <row r="14" spans="1:23" ht="24.75" customHeight="1">
      <c r="A14" s="418"/>
      <c r="B14" s="288"/>
      <c r="C14" s="435" t="s">
        <v>215</v>
      </c>
      <c r="D14" s="420"/>
      <c r="E14" s="421"/>
      <c r="F14" s="418"/>
      <c r="G14" s="288"/>
      <c r="H14" s="288"/>
      <c r="I14" s="288"/>
      <c r="J14" s="288"/>
      <c r="K14" s="289"/>
      <c r="L14" s="287"/>
      <c r="M14" s="288"/>
      <c r="N14" s="288"/>
      <c r="O14" s="288"/>
      <c r="P14" s="289"/>
    </row>
    <row r="15" spans="1:23" ht="21" customHeight="1">
      <c r="A15" s="76"/>
      <c r="B15" s="17"/>
      <c r="C15" s="272" t="s">
        <v>67</v>
      </c>
      <c r="D15" s="80"/>
      <c r="E15" s="59"/>
      <c r="F15" s="13"/>
      <c r="G15" s="11"/>
      <c r="H15" s="11"/>
      <c r="I15" s="11"/>
      <c r="J15" s="11"/>
      <c r="K15" s="12"/>
      <c r="L15" s="15"/>
      <c r="M15" s="7"/>
      <c r="N15" s="7"/>
      <c r="O15" s="7"/>
      <c r="P15" s="8"/>
    </row>
    <row r="16" spans="1:23" ht="21" customHeight="1">
      <c r="A16" s="85">
        <v>1</v>
      </c>
      <c r="B16" s="10"/>
      <c r="C16" s="277" t="s">
        <v>212</v>
      </c>
      <c r="D16" s="280" t="s">
        <v>51</v>
      </c>
      <c r="E16" s="414">
        <v>11.84</v>
      </c>
      <c r="F16" s="151"/>
      <c r="G16" s="7"/>
      <c r="H16" s="11"/>
      <c r="I16" s="7"/>
      <c r="J16" s="7"/>
      <c r="K16" s="12"/>
      <c r="L16" s="16"/>
      <c r="M16" s="11"/>
      <c r="N16" s="11"/>
      <c r="O16" s="11"/>
      <c r="P16" s="12"/>
      <c r="S16" s="229"/>
      <c r="T16" s="229"/>
      <c r="U16" s="229"/>
      <c r="W16" s="1" t="s">
        <v>154</v>
      </c>
    </row>
    <row r="17" spans="1:21" ht="16.5" customHeight="1">
      <c r="A17" s="87">
        <v>2</v>
      </c>
      <c r="B17" s="10"/>
      <c r="C17" s="283" t="s">
        <v>214</v>
      </c>
      <c r="D17" s="323" t="s">
        <v>51</v>
      </c>
      <c r="E17" s="414">
        <v>14</v>
      </c>
      <c r="F17" s="151"/>
      <c r="G17" s="7"/>
      <c r="H17" s="11"/>
      <c r="I17" s="7"/>
      <c r="J17" s="7"/>
      <c r="K17" s="12"/>
      <c r="L17" s="16"/>
      <c r="M17" s="11"/>
      <c r="N17" s="11"/>
      <c r="O17" s="11"/>
      <c r="P17" s="12"/>
      <c r="S17" s="229"/>
      <c r="T17" s="229"/>
      <c r="U17" s="229"/>
    </row>
    <row r="18" spans="1:21" ht="26.4">
      <c r="A18" s="87">
        <v>3</v>
      </c>
      <c r="B18" s="10"/>
      <c r="C18" s="78" t="s">
        <v>121</v>
      </c>
      <c r="D18" s="14" t="s">
        <v>51</v>
      </c>
      <c r="E18" s="59">
        <f>+E20</f>
        <v>27.06</v>
      </c>
      <c r="F18" s="70"/>
      <c r="G18" s="11"/>
      <c r="H18" s="11"/>
      <c r="I18" s="11"/>
      <c r="J18" s="48"/>
      <c r="K18" s="12"/>
      <c r="L18" s="16"/>
      <c r="M18" s="11"/>
      <c r="N18" s="11"/>
      <c r="O18" s="11"/>
      <c r="P18" s="12"/>
      <c r="S18" s="229"/>
      <c r="T18" s="229"/>
      <c r="U18" s="229"/>
    </row>
    <row r="19" spans="1:21" ht="15.75" customHeight="1">
      <c r="A19" s="87">
        <v>4</v>
      </c>
      <c r="B19" s="10"/>
      <c r="C19" s="50" t="s">
        <v>216</v>
      </c>
      <c r="D19" s="326" t="s">
        <v>69</v>
      </c>
      <c r="E19" s="122">
        <f>+E18*0.4</f>
        <v>10.824</v>
      </c>
      <c r="F19" s="70"/>
      <c r="G19" s="48"/>
      <c r="H19" s="11"/>
      <c r="I19" s="48"/>
      <c r="J19" s="48"/>
      <c r="K19" s="12"/>
      <c r="L19" s="16"/>
      <c r="M19" s="11"/>
      <c r="N19" s="11"/>
      <c r="O19" s="11"/>
      <c r="P19" s="12"/>
      <c r="S19" s="229"/>
      <c r="T19" s="229"/>
      <c r="U19" s="229"/>
    </row>
    <row r="20" spans="1:21">
      <c r="A20" s="86">
        <v>5</v>
      </c>
      <c r="B20" s="10"/>
      <c r="C20" s="104" t="s">
        <v>213</v>
      </c>
      <c r="D20" s="110" t="s">
        <v>51</v>
      </c>
      <c r="E20" s="123">
        <f>13.53*2</f>
        <v>27.06</v>
      </c>
      <c r="F20" s="342"/>
      <c r="G20" s="11"/>
      <c r="H20" s="11"/>
      <c r="I20" s="21"/>
      <c r="J20" s="324"/>
      <c r="K20" s="325"/>
      <c r="L20" s="16"/>
      <c r="M20" s="11"/>
      <c r="N20" s="11"/>
      <c r="O20" s="11"/>
      <c r="P20" s="12"/>
      <c r="S20" s="229"/>
      <c r="T20" s="229"/>
      <c r="U20" s="229"/>
    </row>
    <row r="21" spans="1:21" ht="30" customHeight="1">
      <c r="A21" s="86">
        <v>6</v>
      </c>
      <c r="B21" s="10"/>
      <c r="C21" s="89" t="s">
        <v>122</v>
      </c>
      <c r="D21" s="14" t="s">
        <v>52</v>
      </c>
      <c r="E21" s="59">
        <v>2</v>
      </c>
      <c r="F21" s="70"/>
      <c r="G21" s="11"/>
      <c r="H21" s="11"/>
      <c r="I21" s="11"/>
      <c r="J21" s="48"/>
      <c r="K21" s="12"/>
      <c r="L21" s="16"/>
      <c r="M21" s="11"/>
      <c r="N21" s="11"/>
      <c r="O21" s="11"/>
      <c r="P21" s="12"/>
      <c r="S21" s="229"/>
      <c r="T21" s="229"/>
      <c r="U21" s="229"/>
    </row>
    <row r="22" spans="1:21" ht="26.25" customHeight="1">
      <c r="A22" s="87">
        <v>7</v>
      </c>
      <c r="B22" s="10"/>
      <c r="C22" s="41" t="s">
        <v>217</v>
      </c>
      <c r="D22" s="326" t="s">
        <v>51</v>
      </c>
      <c r="E22" s="123">
        <v>12.86</v>
      </c>
      <c r="F22" s="70"/>
      <c r="G22" s="11"/>
      <c r="H22" s="11"/>
      <c r="I22" s="21"/>
      <c r="J22" s="48"/>
      <c r="K22" s="325"/>
      <c r="L22" s="16"/>
      <c r="M22" s="11"/>
      <c r="N22" s="11"/>
      <c r="O22" s="11"/>
      <c r="P22" s="12"/>
      <c r="S22" s="229"/>
      <c r="T22" s="229"/>
      <c r="U22" s="229"/>
    </row>
    <row r="23" spans="1:21" ht="25.5" customHeight="1">
      <c r="A23" s="87">
        <v>8</v>
      </c>
      <c r="B23" s="10"/>
      <c r="C23" s="78" t="s">
        <v>219</v>
      </c>
      <c r="D23" s="14" t="s">
        <v>156</v>
      </c>
      <c r="E23" s="59">
        <v>1</v>
      </c>
      <c r="F23" s="13"/>
      <c r="G23" s="11"/>
      <c r="H23" s="11"/>
      <c r="I23" s="11"/>
      <c r="J23" s="11"/>
      <c r="K23" s="12"/>
      <c r="L23" s="16"/>
      <c r="M23" s="11"/>
      <c r="N23" s="11"/>
      <c r="O23" s="11"/>
      <c r="P23" s="12"/>
      <c r="S23" s="229"/>
      <c r="T23" s="229"/>
      <c r="U23" s="229"/>
    </row>
    <row r="24" spans="1:21" ht="37.5" customHeight="1">
      <c r="A24" s="87">
        <v>9</v>
      </c>
      <c r="B24" s="10"/>
      <c r="C24" s="20" t="s">
        <v>220</v>
      </c>
      <c r="D24" s="14" t="s">
        <v>69</v>
      </c>
      <c r="E24" s="59">
        <f>11.84*13.53</f>
        <v>160.1952</v>
      </c>
      <c r="F24" s="13"/>
      <c r="G24" s="11"/>
      <c r="H24" s="11"/>
      <c r="I24" s="11"/>
      <c r="J24" s="11"/>
      <c r="K24" s="12"/>
      <c r="L24" s="16"/>
      <c r="M24" s="11"/>
      <c r="N24" s="11"/>
      <c r="O24" s="11"/>
      <c r="P24" s="12"/>
      <c r="S24" s="229"/>
      <c r="T24" s="229"/>
      <c r="U24" s="229"/>
    </row>
    <row r="25" spans="1:21" ht="47.25" customHeight="1">
      <c r="A25" s="87">
        <v>10</v>
      </c>
      <c r="B25" s="10"/>
      <c r="C25" s="277" t="s">
        <v>382</v>
      </c>
      <c r="D25" s="281" t="s">
        <v>51</v>
      </c>
      <c r="E25" s="122">
        <f>+((12.86+(13.2*2)+((1.15*2)+(0.55*2))+((0.695*2)+(0.4*2))))</f>
        <v>44.849999999999994</v>
      </c>
      <c r="F25" s="328"/>
      <c r="G25" s="282"/>
      <c r="H25" s="329"/>
      <c r="I25" s="282"/>
      <c r="J25" s="282"/>
      <c r="K25" s="12"/>
      <c r="L25" s="16"/>
      <c r="M25" s="11"/>
      <c r="N25" s="11"/>
      <c r="O25" s="11"/>
      <c r="P25" s="12"/>
      <c r="S25" s="229"/>
      <c r="T25" s="229"/>
      <c r="U25" s="229"/>
    </row>
    <row r="26" spans="1:21" ht="17.25" customHeight="1">
      <c r="A26" s="87">
        <v>11</v>
      </c>
      <c r="B26" s="10"/>
      <c r="C26" s="283" t="s">
        <v>221</v>
      </c>
      <c r="D26" s="323" t="s">
        <v>52</v>
      </c>
      <c r="E26" s="128">
        <v>2</v>
      </c>
      <c r="F26" s="330"/>
      <c r="G26" s="282"/>
      <c r="H26" s="329"/>
      <c r="I26" s="331"/>
      <c r="J26" s="331"/>
      <c r="K26" s="12"/>
      <c r="L26" s="16"/>
      <c r="M26" s="11"/>
      <c r="N26" s="11"/>
      <c r="O26" s="11"/>
      <c r="P26" s="12"/>
      <c r="S26" s="229"/>
      <c r="T26" s="229"/>
      <c r="U26" s="229"/>
    </row>
    <row r="27" spans="1:21" ht="17.25" customHeight="1">
      <c r="A27" s="87">
        <v>12</v>
      </c>
      <c r="B27" s="10"/>
      <c r="C27" s="20" t="s">
        <v>63</v>
      </c>
      <c r="D27" s="14" t="s">
        <v>62</v>
      </c>
      <c r="E27" s="59">
        <v>1</v>
      </c>
      <c r="F27" s="13"/>
      <c r="G27" s="11"/>
      <c r="H27" s="11"/>
      <c r="I27" s="11"/>
      <c r="J27" s="11"/>
      <c r="K27" s="12"/>
      <c r="L27" s="16"/>
      <c r="M27" s="11"/>
      <c r="N27" s="11"/>
      <c r="O27" s="11"/>
      <c r="P27" s="12"/>
      <c r="S27" s="229"/>
      <c r="T27" s="229"/>
      <c r="U27" s="229"/>
    </row>
    <row r="28" spans="1:21" ht="26.4">
      <c r="A28" s="87">
        <v>13</v>
      </c>
      <c r="B28" s="10"/>
      <c r="C28" s="78" t="s">
        <v>77</v>
      </c>
      <c r="D28" s="14" t="s">
        <v>78</v>
      </c>
      <c r="E28" s="59">
        <v>8</v>
      </c>
      <c r="F28" s="60"/>
      <c r="G28" s="11"/>
      <c r="H28" s="11"/>
      <c r="I28" s="11"/>
      <c r="J28" s="39"/>
      <c r="K28" s="12"/>
      <c r="L28" s="16"/>
      <c r="M28" s="11"/>
      <c r="N28" s="11"/>
      <c r="O28" s="11"/>
      <c r="P28" s="12"/>
      <c r="S28" s="229"/>
      <c r="T28" s="229"/>
      <c r="U28" s="229"/>
    </row>
    <row r="29" spans="1:21" ht="21.75" customHeight="1">
      <c r="A29" s="9"/>
      <c r="B29" s="10"/>
      <c r="C29" s="362" t="s">
        <v>218</v>
      </c>
      <c r="D29" s="77" t="s">
        <v>69</v>
      </c>
      <c r="E29" s="355">
        <v>160.19999999999999</v>
      </c>
      <c r="F29" s="13"/>
      <c r="G29" s="11"/>
      <c r="H29" s="11"/>
      <c r="I29" s="11"/>
      <c r="J29" s="11"/>
      <c r="K29" s="12"/>
      <c r="L29" s="16"/>
      <c r="M29" s="11"/>
      <c r="N29" s="11"/>
      <c r="O29" s="11"/>
      <c r="P29" s="12"/>
      <c r="S29" s="229"/>
      <c r="T29" s="229"/>
      <c r="U29" s="229"/>
    </row>
    <row r="30" spans="1:21" ht="21" customHeight="1">
      <c r="A30" s="9"/>
      <c r="B30" s="10"/>
      <c r="C30" s="345" t="s">
        <v>231</v>
      </c>
      <c r="D30" s="14"/>
      <c r="E30" s="344"/>
      <c r="F30" s="151"/>
      <c r="G30" s="7"/>
      <c r="H30" s="11"/>
      <c r="I30" s="7"/>
      <c r="J30" s="7"/>
      <c r="K30" s="12"/>
      <c r="L30" s="16"/>
      <c r="M30" s="11"/>
      <c r="N30" s="11"/>
      <c r="O30" s="11"/>
      <c r="P30" s="12"/>
      <c r="S30" s="229"/>
      <c r="T30" s="229"/>
      <c r="U30" s="229"/>
    </row>
    <row r="31" spans="1:21" ht="26.4">
      <c r="A31" s="87">
        <v>14</v>
      </c>
      <c r="B31" s="10"/>
      <c r="C31" s="333" t="s">
        <v>222</v>
      </c>
      <c r="D31" s="334" t="s">
        <v>69</v>
      </c>
      <c r="E31" s="415">
        <f>26.4*0.25</f>
        <v>6.6</v>
      </c>
      <c r="F31" s="335"/>
      <c r="G31" s="265"/>
      <c r="H31" s="11"/>
      <c r="I31" s="265"/>
      <c r="J31" s="265"/>
      <c r="K31" s="266"/>
      <c r="L31" s="307"/>
      <c r="M31" s="264"/>
      <c r="N31" s="264"/>
      <c r="O31" s="264"/>
      <c r="P31" s="266"/>
      <c r="S31" s="229"/>
      <c r="T31" s="229"/>
      <c r="U31" s="229"/>
    </row>
    <row r="32" spans="1:21" ht="18" customHeight="1">
      <c r="A32" s="87">
        <v>15</v>
      </c>
      <c r="B32" s="10"/>
      <c r="C32" s="270" t="s">
        <v>223</v>
      </c>
      <c r="D32" s="14" t="s">
        <v>78</v>
      </c>
      <c r="E32" s="59">
        <f>26.4*0.4*0.25</f>
        <v>2.64</v>
      </c>
      <c r="F32" s="328"/>
      <c r="G32" s="282"/>
      <c r="H32" s="329"/>
      <c r="I32" s="282"/>
      <c r="J32" s="336"/>
      <c r="K32" s="12"/>
      <c r="L32" s="16"/>
      <c r="M32" s="11"/>
      <c r="N32" s="11"/>
      <c r="O32" s="11"/>
      <c r="P32" s="12"/>
      <c r="S32" s="229"/>
      <c r="T32" s="229"/>
      <c r="U32" s="229"/>
    </row>
    <row r="33" spans="1:21" ht="39.6">
      <c r="A33" s="87">
        <v>16</v>
      </c>
      <c r="B33" s="10"/>
      <c r="C33" s="333" t="s">
        <v>224</v>
      </c>
      <c r="D33" s="281" t="s">
        <v>78</v>
      </c>
      <c r="E33" s="122">
        <f>+((26.4*0.05*0.04)+(26.4*0.05*0.025))</f>
        <v>8.5800000000000015E-2</v>
      </c>
      <c r="F33" s="335"/>
      <c r="G33" s="265"/>
      <c r="H33" s="11"/>
      <c r="I33" s="265"/>
      <c r="J33" s="265"/>
      <c r="K33" s="266"/>
      <c r="L33" s="307"/>
      <c r="M33" s="264"/>
      <c r="N33" s="264"/>
      <c r="O33" s="264"/>
      <c r="P33" s="266"/>
      <c r="S33" s="229"/>
      <c r="T33" s="229"/>
      <c r="U33" s="229"/>
    </row>
    <row r="34" spans="1:21" ht="39.6">
      <c r="A34" s="87">
        <v>17</v>
      </c>
      <c r="B34" s="10"/>
      <c r="C34" s="333" t="s">
        <v>225</v>
      </c>
      <c r="D34" s="281" t="s">
        <v>69</v>
      </c>
      <c r="E34" s="122">
        <f>15.5*0.3</f>
        <v>4.6499999999999995</v>
      </c>
      <c r="F34" s="335"/>
      <c r="G34" s="265"/>
      <c r="H34" s="11"/>
      <c r="I34" s="265"/>
      <c r="J34" s="265"/>
      <c r="K34" s="266"/>
      <c r="L34" s="307"/>
      <c r="M34" s="264"/>
      <c r="N34" s="264"/>
      <c r="O34" s="264"/>
      <c r="P34" s="266"/>
      <c r="Q34" s="337"/>
      <c r="S34" s="229"/>
      <c r="T34" s="229"/>
      <c r="U34" s="229"/>
    </row>
    <row r="35" spans="1:21" ht="46.2" customHeight="1">
      <c r="A35" s="87">
        <v>18</v>
      </c>
      <c r="B35" s="10"/>
      <c r="C35" s="333" t="s">
        <v>226</v>
      </c>
      <c r="D35" s="281" t="s">
        <v>69</v>
      </c>
      <c r="E35" s="122">
        <f>1*26.4*1.2</f>
        <v>31.679999999999996</v>
      </c>
      <c r="F35" s="328"/>
      <c r="G35" s="282"/>
      <c r="H35" s="329"/>
      <c r="I35" s="282"/>
      <c r="J35" s="336"/>
      <c r="K35" s="338"/>
      <c r="L35" s="339"/>
      <c r="M35" s="329"/>
      <c r="N35" s="329"/>
      <c r="O35" s="329"/>
      <c r="P35" s="338"/>
      <c r="S35" s="229"/>
      <c r="T35" s="229"/>
      <c r="U35" s="229"/>
    </row>
    <row r="36" spans="1:21">
      <c r="A36" s="87">
        <v>19</v>
      </c>
      <c r="B36" s="10"/>
      <c r="C36" s="78" t="s">
        <v>227</v>
      </c>
      <c r="D36" s="334" t="s">
        <v>51</v>
      </c>
      <c r="E36" s="415">
        <v>26.4</v>
      </c>
      <c r="F36" s="335"/>
      <c r="G36" s="265"/>
      <c r="H36" s="11"/>
      <c r="I36" s="265"/>
      <c r="J36" s="265"/>
      <c r="K36" s="266"/>
      <c r="L36" s="307"/>
      <c r="M36" s="264"/>
      <c r="N36" s="264"/>
      <c r="O36" s="264"/>
      <c r="P36" s="266"/>
      <c r="S36" s="229"/>
      <c r="T36" s="229"/>
      <c r="U36" s="229"/>
    </row>
    <row r="37" spans="1:21" ht="52.8">
      <c r="A37" s="87">
        <v>20</v>
      </c>
      <c r="B37" s="10"/>
      <c r="C37" s="333" t="s">
        <v>228</v>
      </c>
      <c r="D37" s="281" t="s">
        <v>51</v>
      </c>
      <c r="E37" s="122">
        <f>+E36</f>
        <v>26.4</v>
      </c>
      <c r="F37" s="328"/>
      <c r="G37" s="282"/>
      <c r="H37" s="329"/>
      <c r="I37" s="282"/>
      <c r="J37" s="336"/>
      <c r="K37" s="338"/>
      <c r="L37" s="307"/>
      <c r="M37" s="264"/>
      <c r="N37" s="264"/>
      <c r="O37" s="264"/>
      <c r="P37" s="266"/>
      <c r="S37" s="229"/>
      <c r="T37" s="229"/>
      <c r="U37" s="229"/>
    </row>
    <row r="38" spans="1:21">
      <c r="A38" s="87"/>
      <c r="B38" s="10"/>
      <c r="C38" s="340" t="s">
        <v>229</v>
      </c>
      <c r="D38" s="341" t="s">
        <v>52</v>
      </c>
      <c r="E38" s="122">
        <v>44</v>
      </c>
      <c r="F38" s="342"/>
      <c r="G38" s="21"/>
      <c r="H38" s="11"/>
      <c r="I38" s="21"/>
      <c r="J38" s="324"/>
      <c r="K38" s="12"/>
      <c r="L38" s="307"/>
      <c r="M38" s="264"/>
      <c r="N38" s="264"/>
      <c r="O38" s="264"/>
      <c r="P38" s="266"/>
      <c r="S38" s="229"/>
      <c r="T38" s="229"/>
      <c r="U38" s="229"/>
    </row>
    <row r="39" spans="1:21" ht="26.4">
      <c r="A39" s="87"/>
      <c r="B39" s="10"/>
      <c r="C39" s="343" t="s">
        <v>230</v>
      </c>
      <c r="D39" s="341" t="s">
        <v>69</v>
      </c>
      <c r="E39" s="122">
        <f>+E37*0.6</f>
        <v>15.839999999999998</v>
      </c>
      <c r="F39" s="342"/>
      <c r="G39" s="21"/>
      <c r="H39" s="11"/>
      <c r="I39" s="21"/>
      <c r="J39" s="324"/>
      <c r="K39" s="12"/>
      <c r="L39" s="307"/>
      <c r="M39" s="264"/>
      <c r="N39" s="264"/>
      <c r="O39" s="264"/>
      <c r="P39" s="266"/>
      <c r="S39" s="229"/>
      <c r="T39" s="229"/>
      <c r="U39" s="229"/>
    </row>
    <row r="40" spans="1:21">
      <c r="A40" s="87"/>
      <c r="B40" s="10"/>
      <c r="C40" s="340" t="s">
        <v>155</v>
      </c>
      <c r="D40" s="341" t="s">
        <v>62</v>
      </c>
      <c r="E40" s="122">
        <v>1</v>
      </c>
      <c r="F40" s="342"/>
      <c r="G40" s="21"/>
      <c r="H40" s="11"/>
      <c r="I40" s="21"/>
      <c r="J40" s="324"/>
      <c r="K40" s="12"/>
      <c r="L40" s="307"/>
      <c r="M40" s="264"/>
      <c r="N40" s="264"/>
      <c r="O40" s="264"/>
      <c r="P40" s="266"/>
      <c r="S40" s="229"/>
      <c r="T40" s="229"/>
      <c r="U40" s="229"/>
    </row>
    <row r="41" spans="1:21" ht="20.25" customHeight="1">
      <c r="A41" s="87"/>
      <c r="B41" s="10"/>
      <c r="C41" s="332" t="s">
        <v>232</v>
      </c>
      <c r="D41" s="14"/>
      <c r="E41" s="128"/>
      <c r="F41" s="73"/>
      <c r="G41" s="11"/>
      <c r="H41" s="11"/>
      <c r="I41" s="58"/>
      <c r="J41" s="58"/>
      <c r="K41" s="12"/>
      <c r="L41" s="16"/>
      <c r="M41" s="11"/>
      <c r="N41" s="11"/>
      <c r="O41" s="11"/>
      <c r="P41" s="12"/>
      <c r="S41" s="229"/>
      <c r="T41" s="229"/>
      <c r="U41" s="229"/>
    </row>
    <row r="42" spans="1:21">
      <c r="A42" s="9">
        <v>21</v>
      </c>
      <c r="B42" s="10"/>
      <c r="C42" s="53" t="s">
        <v>233</v>
      </c>
      <c r="D42" s="346" t="s">
        <v>69</v>
      </c>
      <c r="E42" s="347">
        <f>160.2*1.12</f>
        <v>179.42400000000001</v>
      </c>
      <c r="F42" s="348"/>
      <c r="G42" s="349"/>
      <c r="H42" s="350"/>
      <c r="I42" s="349"/>
      <c r="J42" s="349"/>
      <c r="K42" s="12"/>
      <c r="L42" s="16"/>
      <c r="M42" s="11"/>
      <c r="N42" s="11"/>
      <c r="O42" s="11"/>
      <c r="P42" s="12"/>
      <c r="S42" s="229"/>
      <c r="T42" s="229"/>
      <c r="U42" s="229"/>
    </row>
    <row r="43" spans="1:21" ht="26.4">
      <c r="A43" s="9">
        <v>22</v>
      </c>
      <c r="B43" s="10"/>
      <c r="C43" s="20" t="s">
        <v>234</v>
      </c>
      <c r="D43" s="346" t="s">
        <v>78</v>
      </c>
      <c r="E43" s="347">
        <v>1.2</v>
      </c>
      <c r="F43" s="348"/>
      <c r="G43" s="349"/>
      <c r="H43" s="350"/>
      <c r="I43" s="349"/>
      <c r="J43" s="349"/>
      <c r="K43" s="12"/>
      <c r="L43" s="16"/>
      <c r="M43" s="11"/>
      <c r="N43" s="11"/>
      <c r="O43" s="11"/>
      <c r="P43" s="12"/>
      <c r="S43" s="229"/>
      <c r="T43" s="229"/>
      <c r="U43" s="229"/>
    </row>
    <row r="44" spans="1:21" ht="26.4">
      <c r="A44" s="9"/>
      <c r="B44" s="10"/>
      <c r="C44" s="92" t="s">
        <v>357</v>
      </c>
      <c r="D44" s="346" t="s">
        <v>78</v>
      </c>
      <c r="E44" s="347">
        <f>+E43*1.05</f>
        <v>1.26</v>
      </c>
      <c r="F44" s="348"/>
      <c r="G44" s="349"/>
      <c r="H44" s="350"/>
      <c r="I44" s="349"/>
      <c r="J44" s="349"/>
      <c r="K44" s="12"/>
      <c r="L44" s="16"/>
      <c r="M44" s="11"/>
      <c r="N44" s="11"/>
      <c r="O44" s="11"/>
      <c r="P44" s="12"/>
      <c r="S44" s="229"/>
      <c r="T44" s="229"/>
      <c r="U44" s="229"/>
    </row>
    <row r="45" spans="1:21" ht="18.75" customHeight="1">
      <c r="A45" s="9"/>
      <c r="B45" s="10"/>
      <c r="C45" s="92" t="s">
        <v>237</v>
      </c>
      <c r="D45" s="346" t="s">
        <v>52</v>
      </c>
      <c r="E45" s="347">
        <f>40*4</f>
        <v>160</v>
      </c>
      <c r="F45" s="348"/>
      <c r="G45" s="349"/>
      <c r="H45" s="350"/>
      <c r="I45" s="349"/>
      <c r="J45" s="349"/>
      <c r="K45" s="12"/>
      <c r="L45" s="16"/>
      <c r="M45" s="11"/>
      <c r="N45" s="11"/>
      <c r="O45" s="11"/>
      <c r="P45" s="12"/>
      <c r="Q45" s="351"/>
      <c r="S45" s="229"/>
      <c r="T45" s="229"/>
      <c r="U45" s="229"/>
    </row>
    <row r="46" spans="1:21">
      <c r="A46" s="87"/>
      <c r="B46" s="10"/>
      <c r="C46" s="92" t="s">
        <v>236</v>
      </c>
      <c r="D46" s="346" t="s">
        <v>52</v>
      </c>
      <c r="E46" s="347">
        <f>+E45*2</f>
        <v>320</v>
      </c>
      <c r="F46" s="348"/>
      <c r="G46" s="349"/>
      <c r="H46" s="350"/>
      <c r="I46" s="349"/>
      <c r="J46" s="349"/>
      <c r="K46" s="12"/>
      <c r="L46" s="16"/>
      <c r="M46" s="11"/>
      <c r="N46" s="11"/>
      <c r="O46" s="11"/>
      <c r="P46" s="12"/>
      <c r="S46" s="229"/>
      <c r="T46" s="229"/>
      <c r="U46" s="229"/>
    </row>
    <row r="47" spans="1:21">
      <c r="A47" s="87"/>
      <c r="B47" s="10"/>
      <c r="C47" s="352" t="s">
        <v>238</v>
      </c>
      <c r="D47" s="346" t="s">
        <v>52</v>
      </c>
      <c r="E47" s="347">
        <f>+E45*8</f>
        <v>1280</v>
      </c>
      <c r="F47" s="348"/>
      <c r="G47" s="349"/>
      <c r="H47" s="350"/>
      <c r="I47" s="349"/>
      <c r="J47" s="349"/>
      <c r="K47" s="12"/>
      <c r="L47" s="16"/>
      <c r="M47" s="11"/>
      <c r="N47" s="11"/>
      <c r="O47" s="11"/>
      <c r="P47" s="12"/>
      <c r="Q47" s="246"/>
      <c r="S47" s="229"/>
      <c r="T47" s="229"/>
      <c r="U47" s="229"/>
    </row>
    <row r="48" spans="1:21" ht="39.6">
      <c r="A48" s="87">
        <v>23</v>
      </c>
      <c r="B48" s="10"/>
      <c r="C48" s="20" t="s">
        <v>248</v>
      </c>
      <c r="D48" s="353" t="s">
        <v>78</v>
      </c>
      <c r="E48" s="416">
        <v>0.44</v>
      </c>
      <c r="F48" s="60"/>
      <c r="G48" s="21"/>
      <c r="H48" s="21"/>
      <c r="I48" s="21"/>
      <c r="J48" s="21"/>
      <c r="K48" s="354"/>
      <c r="L48" s="376"/>
      <c r="M48" s="21"/>
      <c r="N48" s="21"/>
      <c r="O48" s="21"/>
      <c r="P48" s="354"/>
      <c r="S48" s="229"/>
      <c r="T48" s="229"/>
      <c r="U48" s="229"/>
    </row>
    <row r="49" spans="1:21" ht="26.4">
      <c r="A49" s="87"/>
      <c r="B49" s="10"/>
      <c r="C49" s="92" t="s">
        <v>239</v>
      </c>
      <c r="D49" s="346" t="s">
        <v>78</v>
      </c>
      <c r="E49" s="347">
        <f>+E48*1.05</f>
        <v>0.46200000000000002</v>
      </c>
      <c r="F49" s="348"/>
      <c r="G49" s="349"/>
      <c r="H49" s="350"/>
      <c r="I49" s="349"/>
      <c r="J49" s="349"/>
      <c r="K49" s="12"/>
      <c r="L49" s="16"/>
      <c r="M49" s="11"/>
      <c r="N49" s="11"/>
      <c r="O49" s="11"/>
      <c r="P49" s="12"/>
      <c r="S49" s="229"/>
      <c r="T49" s="229"/>
      <c r="U49" s="229"/>
    </row>
    <row r="50" spans="1:21">
      <c r="A50" s="87"/>
      <c r="B50" s="10"/>
      <c r="C50" s="40" t="s">
        <v>235</v>
      </c>
      <c r="D50" s="346" t="s">
        <v>52</v>
      </c>
      <c r="E50" s="347">
        <v>40</v>
      </c>
      <c r="F50" s="348"/>
      <c r="G50" s="349"/>
      <c r="H50" s="350"/>
      <c r="I50" s="349"/>
      <c r="J50" s="349"/>
      <c r="K50" s="12"/>
      <c r="L50" s="16"/>
      <c r="M50" s="11"/>
      <c r="N50" s="11"/>
      <c r="O50" s="11"/>
      <c r="P50" s="12"/>
      <c r="S50" s="229"/>
      <c r="T50" s="229"/>
      <c r="U50" s="229"/>
    </row>
    <row r="51" spans="1:21">
      <c r="A51" s="76">
        <v>24</v>
      </c>
      <c r="B51" s="10"/>
      <c r="C51" s="53" t="s">
        <v>243</v>
      </c>
      <c r="D51" s="57" t="s">
        <v>69</v>
      </c>
      <c r="E51" s="128">
        <f>+E29</f>
        <v>160.19999999999999</v>
      </c>
      <c r="F51" s="290"/>
      <c r="G51" s="273"/>
      <c r="H51" s="273"/>
      <c r="I51" s="273"/>
      <c r="J51" s="273"/>
      <c r="K51" s="286"/>
      <c r="L51" s="291"/>
      <c r="M51" s="273"/>
      <c r="N51" s="273"/>
      <c r="O51" s="273"/>
      <c r="P51" s="286"/>
      <c r="S51" s="229"/>
      <c r="T51" s="229"/>
      <c r="U51" s="229"/>
    </row>
    <row r="52" spans="1:21" ht="34.5" customHeight="1">
      <c r="A52" s="87"/>
      <c r="B52" s="10"/>
      <c r="C52" s="92" t="s">
        <v>241</v>
      </c>
      <c r="D52" s="57" t="s">
        <v>69</v>
      </c>
      <c r="E52" s="128">
        <f>+E51*1.05</f>
        <v>168.21</v>
      </c>
      <c r="F52" s="290"/>
      <c r="G52" s="273"/>
      <c r="H52" s="273"/>
      <c r="I52" s="273"/>
      <c r="J52" s="273"/>
      <c r="K52" s="286"/>
      <c r="L52" s="291"/>
      <c r="M52" s="273"/>
      <c r="N52" s="273"/>
      <c r="O52" s="273"/>
      <c r="P52" s="286"/>
      <c r="S52" s="229"/>
      <c r="T52" s="229"/>
      <c r="U52" s="229"/>
    </row>
    <row r="53" spans="1:21" ht="26.4">
      <c r="A53" s="76"/>
      <c r="B53" s="10"/>
      <c r="C53" s="92" t="s">
        <v>242</v>
      </c>
      <c r="D53" s="57" t="s">
        <v>69</v>
      </c>
      <c r="E53" s="128">
        <f>+E51*1.05</f>
        <v>168.21</v>
      </c>
      <c r="F53" s="290"/>
      <c r="G53" s="273"/>
      <c r="H53" s="273"/>
      <c r="I53" s="273"/>
      <c r="J53" s="273"/>
      <c r="K53" s="286"/>
      <c r="L53" s="291"/>
      <c r="M53" s="273"/>
      <c r="N53" s="273"/>
      <c r="O53" s="273"/>
      <c r="P53" s="286"/>
      <c r="S53" s="229"/>
      <c r="T53" s="229"/>
      <c r="U53" s="229"/>
    </row>
    <row r="54" spans="1:21" ht="39.6">
      <c r="A54" s="87"/>
      <c r="B54" s="10"/>
      <c r="C54" s="92" t="s">
        <v>244</v>
      </c>
      <c r="D54" s="57" t="s">
        <v>69</v>
      </c>
      <c r="E54" s="128">
        <f>+E51*1.05</f>
        <v>168.21</v>
      </c>
      <c r="F54" s="290"/>
      <c r="G54" s="273"/>
      <c r="H54" s="273"/>
      <c r="I54" s="273"/>
      <c r="J54" s="273"/>
      <c r="K54" s="286"/>
      <c r="L54" s="291"/>
      <c r="M54" s="273"/>
      <c r="N54" s="273"/>
      <c r="O54" s="273"/>
      <c r="P54" s="286"/>
      <c r="S54" s="229"/>
      <c r="T54" s="229"/>
      <c r="U54" s="229"/>
    </row>
    <row r="55" spans="1:21" ht="18" customHeight="1">
      <c r="A55" s="87"/>
      <c r="B55" s="10"/>
      <c r="C55" s="40" t="s">
        <v>240</v>
      </c>
      <c r="D55" s="18" t="s">
        <v>52</v>
      </c>
      <c r="E55" s="122">
        <f>+E51*7</f>
        <v>1121.3999999999999</v>
      </c>
      <c r="F55" s="290"/>
      <c r="G55" s="273"/>
      <c r="H55" s="273"/>
      <c r="I55" s="273"/>
      <c r="J55" s="273"/>
      <c r="K55" s="286"/>
      <c r="L55" s="291"/>
      <c r="M55" s="273"/>
      <c r="N55" s="273"/>
      <c r="O55" s="273"/>
      <c r="P55" s="286"/>
      <c r="S55" s="229"/>
      <c r="T55" s="229"/>
      <c r="U55" s="229"/>
    </row>
    <row r="56" spans="1:21" ht="35.25" customHeight="1">
      <c r="A56" s="87">
        <v>25</v>
      </c>
      <c r="B56" s="10"/>
      <c r="C56" s="20" t="s">
        <v>253</v>
      </c>
      <c r="D56" s="18" t="s">
        <v>52</v>
      </c>
      <c r="E56" s="416">
        <v>4</v>
      </c>
      <c r="F56" s="290"/>
      <c r="G56" s="273"/>
      <c r="H56" s="273"/>
      <c r="I56" s="273"/>
      <c r="J56" s="273"/>
      <c r="K56" s="286"/>
      <c r="L56" s="291"/>
      <c r="M56" s="273"/>
      <c r="N56" s="273"/>
      <c r="O56" s="273"/>
      <c r="P56" s="286"/>
      <c r="S56" s="229"/>
      <c r="T56" s="229"/>
      <c r="U56" s="229"/>
    </row>
    <row r="57" spans="1:21" ht="26.4">
      <c r="A57" s="87">
        <v>26</v>
      </c>
      <c r="B57" s="10"/>
      <c r="C57" s="78" t="s">
        <v>262</v>
      </c>
      <c r="D57" s="14" t="s">
        <v>78</v>
      </c>
      <c r="E57" s="59">
        <v>0.95</v>
      </c>
      <c r="F57" s="73"/>
      <c r="G57" s="11"/>
      <c r="H57" s="11"/>
      <c r="I57" s="58"/>
      <c r="J57" s="58"/>
      <c r="K57" s="12"/>
      <c r="L57" s="16"/>
      <c r="M57" s="11"/>
      <c r="N57" s="11"/>
      <c r="O57" s="11"/>
      <c r="P57" s="12"/>
      <c r="Q57" s="246"/>
      <c r="S57" s="229"/>
      <c r="T57" s="229"/>
      <c r="U57" s="229"/>
    </row>
    <row r="58" spans="1:21" ht="26.4">
      <c r="A58" s="87"/>
      <c r="B58" s="10"/>
      <c r="C58" s="92" t="s">
        <v>263</v>
      </c>
      <c r="D58" s="346" t="s">
        <v>78</v>
      </c>
      <c r="E58" s="347">
        <f>+E57*1.05</f>
        <v>0.99749999999999994</v>
      </c>
      <c r="F58" s="348"/>
      <c r="G58" s="349"/>
      <c r="H58" s="350"/>
      <c r="I58" s="349"/>
      <c r="J58" s="349"/>
      <c r="K58" s="12"/>
      <c r="L58" s="16"/>
      <c r="M58" s="11"/>
      <c r="N58" s="11"/>
      <c r="O58" s="11"/>
      <c r="P58" s="12"/>
      <c r="Q58" s="246"/>
      <c r="S58" s="229"/>
      <c r="T58" s="229"/>
      <c r="U58" s="229"/>
    </row>
    <row r="59" spans="1:21">
      <c r="A59" s="87"/>
      <c r="B59" s="10"/>
      <c r="C59" s="40" t="s">
        <v>245</v>
      </c>
      <c r="D59" s="346" t="s">
        <v>52</v>
      </c>
      <c r="E59" s="347">
        <v>80</v>
      </c>
      <c r="F59" s="348"/>
      <c r="G59" s="349"/>
      <c r="H59" s="350"/>
      <c r="I59" s="349"/>
      <c r="J59" s="349"/>
      <c r="K59" s="12"/>
      <c r="L59" s="16"/>
      <c r="M59" s="11"/>
      <c r="N59" s="11"/>
      <c r="O59" s="11"/>
      <c r="P59" s="12"/>
      <c r="Q59" s="246"/>
      <c r="S59" s="229"/>
      <c r="T59" s="229"/>
      <c r="U59" s="229"/>
    </row>
    <row r="60" spans="1:21">
      <c r="A60" s="76">
        <v>27</v>
      </c>
      <c r="B60" s="10"/>
      <c r="C60" s="356" t="s">
        <v>246</v>
      </c>
      <c r="D60" s="57" t="s">
        <v>69</v>
      </c>
      <c r="E60" s="128">
        <f>23.68*0.5</f>
        <v>11.84</v>
      </c>
      <c r="F60" s="290"/>
      <c r="G60" s="273"/>
      <c r="H60" s="273"/>
      <c r="I60" s="273"/>
      <c r="J60" s="273"/>
      <c r="K60" s="286"/>
      <c r="L60" s="291"/>
      <c r="M60" s="273"/>
      <c r="N60" s="273"/>
      <c r="O60" s="273"/>
      <c r="P60" s="286"/>
      <c r="S60" s="229"/>
      <c r="T60" s="229"/>
      <c r="U60" s="229"/>
    </row>
    <row r="61" spans="1:21">
      <c r="A61" s="76"/>
      <c r="B61" s="10"/>
      <c r="C61" s="352" t="s">
        <v>247</v>
      </c>
      <c r="D61" s="57" t="s">
        <v>69</v>
      </c>
      <c r="E61" s="128">
        <f>+E60*1.08</f>
        <v>12.7872</v>
      </c>
      <c r="F61" s="290"/>
      <c r="G61" s="273"/>
      <c r="H61" s="273"/>
      <c r="I61" s="273"/>
      <c r="J61" s="273"/>
      <c r="K61" s="286"/>
      <c r="L61" s="291"/>
      <c r="M61" s="273"/>
      <c r="N61" s="273"/>
      <c r="O61" s="273"/>
      <c r="P61" s="286"/>
      <c r="S61" s="229"/>
      <c r="T61" s="229"/>
      <c r="U61" s="229"/>
    </row>
    <row r="62" spans="1:21">
      <c r="A62" s="76"/>
      <c r="B62" s="10"/>
      <c r="C62" s="352" t="s">
        <v>155</v>
      </c>
      <c r="D62" s="57" t="s">
        <v>62</v>
      </c>
      <c r="E62" s="128">
        <v>1</v>
      </c>
      <c r="F62" s="290"/>
      <c r="G62" s="273"/>
      <c r="H62" s="273"/>
      <c r="I62" s="273"/>
      <c r="J62" s="273"/>
      <c r="K62" s="286"/>
      <c r="L62" s="291"/>
      <c r="M62" s="273"/>
      <c r="N62" s="273"/>
      <c r="O62" s="273"/>
      <c r="P62" s="286"/>
      <c r="S62" s="229"/>
      <c r="T62" s="229"/>
      <c r="U62" s="229"/>
    </row>
    <row r="63" spans="1:21">
      <c r="A63" s="76">
        <v>28</v>
      </c>
      <c r="B63" s="10"/>
      <c r="C63" s="270" t="s">
        <v>250</v>
      </c>
      <c r="D63" s="14" t="s">
        <v>69</v>
      </c>
      <c r="E63" s="124">
        <f>+E60</f>
        <v>11.84</v>
      </c>
      <c r="F63" s="73"/>
      <c r="G63" s="11"/>
      <c r="H63" s="11"/>
      <c r="I63" s="58"/>
      <c r="J63" s="58"/>
      <c r="K63" s="12"/>
      <c r="L63" s="16"/>
      <c r="M63" s="11"/>
      <c r="N63" s="11"/>
      <c r="O63" s="11"/>
      <c r="P63" s="12"/>
      <c r="S63" s="229"/>
      <c r="T63" s="229"/>
      <c r="U63" s="229"/>
    </row>
    <row r="64" spans="1:21">
      <c r="A64" s="76"/>
      <c r="B64" s="10"/>
      <c r="C64" s="79" t="s">
        <v>99</v>
      </c>
      <c r="D64" s="14" t="s">
        <v>100</v>
      </c>
      <c r="E64" s="124">
        <f>+E63*5</f>
        <v>59.2</v>
      </c>
      <c r="F64" s="68"/>
      <c r="G64" s="11"/>
      <c r="H64" s="11"/>
      <c r="I64" s="39"/>
      <c r="J64" s="39"/>
      <c r="K64" s="12"/>
      <c r="L64" s="16"/>
      <c r="M64" s="11"/>
      <c r="N64" s="11"/>
      <c r="O64" s="11"/>
      <c r="P64" s="12"/>
      <c r="S64" s="229"/>
      <c r="T64" s="229"/>
      <c r="U64" s="229"/>
    </row>
    <row r="65" spans="1:21" ht="26.4">
      <c r="A65" s="76"/>
      <c r="B65" s="10"/>
      <c r="C65" s="79" t="s">
        <v>101</v>
      </c>
      <c r="D65" s="14" t="s">
        <v>69</v>
      </c>
      <c r="E65" s="124">
        <f>+E63*1.14</f>
        <v>13.497599999999998</v>
      </c>
      <c r="F65" s="68"/>
      <c r="G65" s="11"/>
      <c r="H65" s="11"/>
      <c r="I65" s="39"/>
      <c r="J65" s="39"/>
      <c r="K65" s="12"/>
      <c r="L65" s="16"/>
      <c r="M65" s="11"/>
      <c r="N65" s="11"/>
      <c r="O65" s="11"/>
      <c r="P65" s="12"/>
      <c r="S65" s="229"/>
      <c r="T65" s="229"/>
      <c r="U65" s="229"/>
    </row>
    <row r="66" spans="1:21">
      <c r="A66" s="76"/>
      <c r="B66" s="10"/>
      <c r="C66" s="40" t="s">
        <v>249</v>
      </c>
      <c r="D66" s="48" t="s">
        <v>51</v>
      </c>
      <c r="E66" s="124">
        <f>23.68*1.05</f>
        <v>24.864000000000001</v>
      </c>
      <c r="F66" s="68"/>
      <c r="G66" s="21"/>
      <c r="H66" s="11"/>
      <c r="I66" s="39"/>
      <c r="J66" s="39"/>
      <c r="K66" s="12"/>
      <c r="L66" s="16"/>
      <c r="M66" s="11"/>
      <c r="N66" s="11"/>
      <c r="O66" s="11"/>
      <c r="P66" s="12"/>
      <c r="S66" s="229"/>
      <c r="T66" s="229"/>
      <c r="U66" s="229"/>
    </row>
    <row r="67" spans="1:21" ht="39.6">
      <c r="A67" s="76">
        <v>29</v>
      </c>
      <c r="B67" s="10"/>
      <c r="C67" s="78" t="s">
        <v>251</v>
      </c>
      <c r="D67" s="14" t="s">
        <v>69</v>
      </c>
      <c r="E67" s="124">
        <f>+E63</f>
        <v>11.84</v>
      </c>
      <c r="F67" s="68"/>
      <c r="G67" s="11"/>
      <c r="H67" s="11"/>
      <c r="I67" s="39"/>
      <c r="J67" s="39"/>
      <c r="K67" s="12"/>
      <c r="L67" s="16"/>
      <c r="M67" s="11"/>
      <c r="N67" s="11"/>
      <c r="O67" s="11"/>
      <c r="P67" s="12"/>
      <c r="S67" s="229"/>
      <c r="T67" s="229"/>
      <c r="U67" s="229"/>
    </row>
    <row r="68" spans="1:21">
      <c r="A68" s="76"/>
      <c r="B68" s="10"/>
      <c r="C68" s="79" t="s">
        <v>103</v>
      </c>
      <c r="D68" s="14" t="s">
        <v>100</v>
      </c>
      <c r="E68" s="124">
        <f>+E67*0.4</f>
        <v>4.7359999999999998</v>
      </c>
      <c r="F68" s="67"/>
      <c r="G68" s="11"/>
      <c r="H68" s="11"/>
      <c r="I68" s="39"/>
      <c r="J68" s="44"/>
      <c r="K68" s="12"/>
      <c r="L68" s="16"/>
      <c r="M68" s="11"/>
      <c r="N68" s="11"/>
      <c r="O68" s="11"/>
      <c r="P68" s="12"/>
      <c r="S68" s="229"/>
      <c r="T68" s="229"/>
      <c r="U68" s="229"/>
    </row>
    <row r="69" spans="1:21" ht="26.4">
      <c r="A69" s="76"/>
      <c r="B69" s="10"/>
      <c r="C69" s="79" t="s">
        <v>104</v>
      </c>
      <c r="D69" s="14" t="s">
        <v>100</v>
      </c>
      <c r="E69" s="124">
        <f>+E67*2.9</f>
        <v>34.335999999999999</v>
      </c>
      <c r="F69" s="69"/>
      <c r="G69" s="11"/>
      <c r="H69" s="11"/>
      <c r="I69" s="39"/>
      <c r="J69" s="44"/>
      <c r="K69" s="12"/>
      <c r="L69" s="16"/>
      <c r="M69" s="11"/>
      <c r="N69" s="11"/>
      <c r="O69" s="11"/>
      <c r="P69" s="12"/>
      <c r="S69" s="229"/>
      <c r="T69" s="229"/>
      <c r="U69" s="229"/>
    </row>
    <row r="70" spans="1:21">
      <c r="A70" s="76"/>
      <c r="B70" s="10"/>
      <c r="C70" s="79" t="s">
        <v>105</v>
      </c>
      <c r="D70" s="14" t="s">
        <v>100</v>
      </c>
      <c r="E70" s="124">
        <f>+E69</f>
        <v>34.335999999999999</v>
      </c>
      <c r="F70" s="69"/>
      <c r="G70" s="11"/>
      <c r="H70" s="11"/>
      <c r="I70" s="39"/>
      <c r="J70" s="44"/>
      <c r="K70" s="12"/>
      <c r="L70" s="16"/>
      <c r="M70" s="11"/>
      <c r="N70" s="11"/>
      <c r="O70" s="11"/>
      <c r="P70" s="12"/>
      <c r="S70" s="229"/>
      <c r="T70" s="229"/>
      <c r="U70" s="229"/>
    </row>
    <row r="71" spans="1:21" ht="27">
      <c r="A71" s="76">
        <v>27</v>
      </c>
      <c r="B71" s="10"/>
      <c r="C71" s="34" t="s">
        <v>254</v>
      </c>
      <c r="D71" s="17" t="s">
        <v>51</v>
      </c>
      <c r="E71" s="416">
        <v>24</v>
      </c>
      <c r="F71" s="290"/>
      <c r="G71" s="273"/>
      <c r="H71" s="273"/>
      <c r="I71" s="273"/>
      <c r="J71" s="273"/>
      <c r="K71" s="286"/>
      <c r="L71" s="291"/>
      <c r="M71" s="273"/>
      <c r="N71" s="273"/>
      <c r="O71" s="273"/>
      <c r="P71" s="286"/>
      <c r="S71" s="229"/>
      <c r="T71" s="229"/>
      <c r="U71" s="229"/>
    </row>
    <row r="72" spans="1:21" ht="18" customHeight="1">
      <c r="A72" s="76">
        <v>28</v>
      </c>
      <c r="B72" s="10"/>
      <c r="C72" s="356" t="s">
        <v>255</v>
      </c>
      <c r="D72" s="17" t="s">
        <v>51</v>
      </c>
      <c r="E72" s="416">
        <f>+E71</f>
        <v>24</v>
      </c>
      <c r="F72" s="290"/>
      <c r="G72" s="273"/>
      <c r="H72" s="273"/>
      <c r="I72" s="273"/>
      <c r="J72" s="273"/>
      <c r="K72" s="286"/>
      <c r="L72" s="291"/>
      <c r="M72" s="273"/>
      <c r="N72" s="273"/>
      <c r="O72" s="273"/>
      <c r="P72" s="286"/>
      <c r="S72" s="229"/>
      <c r="T72" s="229"/>
      <c r="U72" s="229"/>
    </row>
    <row r="73" spans="1:21" ht="26.4">
      <c r="A73" s="76">
        <v>29</v>
      </c>
      <c r="B73" s="10"/>
      <c r="C73" s="357" t="s">
        <v>264</v>
      </c>
      <c r="D73" s="358" t="s">
        <v>69</v>
      </c>
      <c r="E73" s="122">
        <f>+E29</f>
        <v>160.19999999999999</v>
      </c>
      <c r="F73" s="342"/>
      <c r="G73" s="21"/>
      <c r="H73" s="11"/>
      <c r="I73" s="21"/>
      <c r="J73" s="324"/>
      <c r="K73" s="12"/>
      <c r="L73" s="16"/>
      <c r="M73" s="11"/>
      <c r="N73" s="11"/>
      <c r="O73" s="11"/>
      <c r="P73" s="12"/>
      <c r="S73" s="229"/>
      <c r="T73" s="229"/>
      <c r="U73" s="229"/>
    </row>
    <row r="74" spans="1:21">
      <c r="A74" s="76"/>
      <c r="B74" s="10"/>
      <c r="C74" s="359" t="s">
        <v>256</v>
      </c>
      <c r="D74" s="358" t="s">
        <v>69</v>
      </c>
      <c r="E74" s="122">
        <f>+E73*1.24</f>
        <v>198.648</v>
      </c>
      <c r="F74" s="342"/>
      <c r="G74" s="21"/>
      <c r="H74" s="11"/>
      <c r="I74" s="44"/>
      <c r="J74" s="324"/>
      <c r="K74" s="12"/>
      <c r="L74" s="16"/>
      <c r="M74" s="11"/>
      <c r="N74" s="11"/>
      <c r="O74" s="11"/>
      <c r="P74" s="12"/>
      <c r="S74" s="229"/>
      <c r="T74" s="229"/>
      <c r="U74" s="229"/>
    </row>
    <row r="75" spans="1:21">
      <c r="A75" s="76"/>
      <c r="B75" s="10"/>
      <c r="C75" s="359" t="s">
        <v>257</v>
      </c>
      <c r="D75" s="358" t="s">
        <v>69</v>
      </c>
      <c r="E75" s="122">
        <f>+E73*1.24</f>
        <v>198.648</v>
      </c>
      <c r="F75" s="342"/>
      <c r="G75" s="21"/>
      <c r="H75" s="11"/>
      <c r="I75" s="44"/>
      <c r="J75" s="324"/>
      <c r="K75" s="12"/>
      <c r="L75" s="16"/>
      <c r="M75" s="11"/>
      <c r="N75" s="11"/>
      <c r="O75" s="11"/>
      <c r="P75" s="12"/>
      <c r="S75" s="229"/>
      <c r="T75" s="229"/>
      <c r="U75" s="229"/>
    </row>
    <row r="76" spans="1:21">
      <c r="A76" s="76"/>
      <c r="B76" s="10"/>
      <c r="C76" s="359" t="s">
        <v>258</v>
      </c>
      <c r="D76" s="358" t="s">
        <v>69</v>
      </c>
      <c r="E76" s="122">
        <f>+E73</f>
        <v>160.19999999999999</v>
      </c>
      <c r="F76" s="342"/>
      <c r="G76" s="21"/>
      <c r="H76" s="11"/>
      <c r="I76" s="58"/>
      <c r="J76" s="324"/>
      <c r="K76" s="12"/>
      <c r="L76" s="16"/>
      <c r="M76" s="11"/>
      <c r="N76" s="11"/>
      <c r="O76" s="11"/>
      <c r="P76" s="12"/>
      <c r="S76" s="229"/>
      <c r="T76" s="229"/>
      <c r="U76" s="229"/>
    </row>
    <row r="77" spans="1:21" ht="39.6">
      <c r="A77" s="76">
        <v>30</v>
      </c>
      <c r="B77" s="10"/>
      <c r="C77" s="78" t="s">
        <v>356</v>
      </c>
      <c r="D77" s="14" t="s">
        <v>51</v>
      </c>
      <c r="E77" s="59">
        <v>24</v>
      </c>
      <c r="F77" s="67"/>
      <c r="G77" s="11"/>
      <c r="H77" s="11"/>
      <c r="I77" s="44"/>
      <c r="J77" s="44"/>
      <c r="K77" s="12"/>
      <c r="L77" s="16"/>
      <c r="M77" s="11"/>
      <c r="N77" s="11"/>
      <c r="O77" s="11"/>
      <c r="P77" s="12"/>
      <c r="R77" s="241"/>
      <c r="S77" s="229"/>
      <c r="T77" s="229"/>
      <c r="U77" s="229"/>
    </row>
    <row r="78" spans="1:21" ht="39.6">
      <c r="A78" s="76">
        <v>31</v>
      </c>
      <c r="B78" s="10"/>
      <c r="C78" s="78" t="s">
        <v>355</v>
      </c>
      <c r="D78" s="14" t="s">
        <v>51</v>
      </c>
      <c r="E78" s="59">
        <f>+((9*2)+(4.1*2))</f>
        <v>26.2</v>
      </c>
      <c r="F78" s="67"/>
      <c r="G78" s="11"/>
      <c r="H78" s="11"/>
      <c r="I78" s="44"/>
      <c r="J78" s="44"/>
      <c r="K78" s="12"/>
      <c r="L78" s="16"/>
      <c r="M78" s="11"/>
      <c r="N78" s="11"/>
      <c r="O78" s="11"/>
      <c r="P78" s="12"/>
      <c r="Q78" s="351"/>
      <c r="R78" s="351"/>
      <c r="S78" s="360"/>
      <c r="T78" s="229"/>
      <c r="U78" s="229"/>
    </row>
    <row r="79" spans="1:21" ht="26.4">
      <c r="A79" s="76">
        <v>32</v>
      </c>
      <c r="B79" s="10"/>
      <c r="C79" s="361" t="s">
        <v>259</v>
      </c>
      <c r="D79" s="334" t="s">
        <v>52</v>
      </c>
      <c r="E79" s="415">
        <v>2</v>
      </c>
      <c r="F79" s="335"/>
      <c r="G79" s="265"/>
      <c r="H79" s="11"/>
      <c r="I79" s="265"/>
      <c r="J79" s="265"/>
      <c r="K79" s="266"/>
      <c r="L79" s="307"/>
      <c r="M79" s="264"/>
      <c r="N79" s="264"/>
      <c r="O79" s="264"/>
      <c r="P79" s="266"/>
      <c r="Q79" s="351"/>
      <c r="R79" s="351"/>
      <c r="S79" s="360"/>
      <c r="T79" s="229"/>
      <c r="U79" s="229"/>
    </row>
    <row r="80" spans="1:21">
      <c r="A80" s="87">
        <v>33</v>
      </c>
      <c r="B80" s="10"/>
      <c r="C80" s="78" t="s">
        <v>123</v>
      </c>
      <c r="D80" s="14" t="s">
        <v>51</v>
      </c>
      <c r="E80" s="59">
        <f>+((1.15*2)+(0.55*2))+((0.695*2)+(0.4*2))</f>
        <v>5.59</v>
      </c>
      <c r="F80" s="68"/>
      <c r="G80" s="11"/>
      <c r="H80" s="11"/>
      <c r="I80" s="39"/>
      <c r="J80" s="39"/>
      <c r="K80" s="12"/>
      <c r="L80" s="16"/>
      <c r="M80" s="11"/>
      <c r="N80" s="11"/>
      <c r="O80" s="11"/>
      <c r="P80" s="12"/>
      <c r="S80" s="229"/>
      <c r="T80" s="229"/>
      <c r="U80" s="229"/>
    </row>
    <row r="81" spans="1:21" ht="26.4">
      <c r="A81" s="87">
        <v>34</v>
      </c>
      <c r="B81" s="10"/>
      <c r="C81" s="78" t="s">
        <v>124</v>
      </c>
      <c r="D81" s="14" t="s">
        <v>51</v>
      </c>
      <c r="E81" s="59">
        <f>+E80</f>
        <v>5.59</v>
      </c>
      <c r="F81" s="68"/>
      <c r="G81" s="11"/>
      <c r="H81" s="11"/>
      <c r="I81" s="39"/>
      <c r="J81" s="39"/>
      <c r="K81" s="12"/>
      <c r="L81" s="16"/>
      <c r="M81" s="11"/>
      <c r="N81" s="11"/>
      <c r="O81" s="11"/>
      <c r="P81" s="12"/>
      <c r="S81" s="229"/>
      <c r="T81" s="229"/>
      <c r="U81" s="229"/>
    </row>
    <row r="82" spans="1:21">
      <c r="A82" s="87"/>
      <c r="B82" s="10"/>
      <c r="C82" s="79" t="s">
        <v>125</v>
      </c>
      <c r="D82" s="14" t="s">
        <v>51</v>
      </c>
      <c r="E82" s="59">
        <f>+E81*1.08</f>
        <v>6.0372000000000003</v>
      </c>
      <c r="F82" s="68"/>
      <c r="G82" s="11"/>
      <c r="H82" s="11"/>
      <c r="I82" s="39"/>
      <c r="J82" s="39"/>
      <c r="K82" s="12"/>
      <c r="L82" s="16"/>
      <c r="M82" s="11"/>
      <c r="N82" s="11"/>
      <c r="O82" s="11"/>
      <c r="P82" s="12"/>
      <c r="S82" s="229"/>
      <c r="T82" s="229"/>
      <c r="U82" s="229"/>
    </row>
    <row r="83" spans="1:21">
      <c r="A83" s="87"/>
      <c r="B83" s="10"/>
      <c r="C83" s="79" t="s">
        <v>126</v>
      </c>
      <c r="D83" s="14" t="s">
        <v>52</v>
      </c>
      <c r="E83" s="59">
        <f>56+24</f>
        <v>80</v>
      </c>
      <c r="F83" s="68"/>
      <c r="G83" s="11"/>
      <c r="H83" s="11"/>
      <c r="I83" s="39"/>
      <c r="J83" s="39"/>
      <c r="K83" s="12"/>
      <c r="L83" s="16"/>
      <c r="M83" s="11"/>
      <c r="N83" s="11"/>
      <c r="O83" s="11"/>
      <c r="P83" s="12"/>
      <c r="S83" s="229"/>
      <c r="T83" s="229"/>
      <c r="U83" s="229"/>
    </row>
    <row r="84" spans="1:21">
      <c r="A84" s="76"/>
      <c r="B84" s="10"/>
      <c r="C84" s="79" t="s">
        <v>127</v>
      </c>
      <c r="D84" s="14" t="s">
        <v>51</v>
      </c>
      <c r="E84" s="59">
        <f>+E81</f>
        <v>5.59</v>
      </c>
      <c r="F84" s="70"/>
      <c r="G84" s="11"/>
      <c r="H84" s="11"/>
      <c r="I84" s="48"/>
      <c r="J84" s="48"/>
      <c r="K84" s="12"/>
      <c r="L84" s="16"/>
      <c r="M84" s="11"/>
      <c r="N84" s="11"/>
      <c r="O84" s="11"/>
      <c r="P84" s="12"/>
      <c r="S84" s="229"/>
      <c r="T84" s="229"/>
      <c r="U84" s="229"/>
    </row>
    <row r="85" spans="1:21" ht="15.75" customHeight="1">
      <c r="A85" s="87">
        <v>35</v>
      </c>
      <c r="B85" s="10"/>
      <c r="C85" s="89" t="s">
        <v>128</v>
      </c>
      <c r="D85" s="14" t="s">
        <v>52</v>
      </c>
      <c r="E85" s="59">
        <v>2</v>
      </c>
      <c r="F85" s="68"/>
      <c r="G85" s="11"/>
      <c r="H85" s="11"/>
      <c r="I85" s="11"/>
      <c r="J85" s="11"/>
      <c r="K85" s="12"/>
      <c r="L85" s="16"/>
      <c r="M85" s="11"/>
      <c r="N85" s="11"/>
      <c r="O85" s="11"/>
      <c r="P85" s="12"/>
      <c r="S85" s="229"/>
      <c r="T85" s="229"/>
      <c r="U85" s="229"/>
    </row>
    <row r="86" spans="1:21">
      <c r="A86" s="87"/>
      <c r="B86" s="10"/>
      <c r="C86" s="79" t="s">
        <v>260</v>
      </c>
      <c r="D86" s="14" t="s">
        <v>52</v>
      </c>
      <c r="E86" s="59">
        <v>1</v>
      </c>
      <c r="F86" s="68"/>
      <c r="G86" s="11"/>
      <c r="H86" s="11"/>
      <c r="I86" s="11"/>
      <c r="J86" s="11"/>
      <c r="K86" s="12"/>
      <c r="L86" s="16"/>
      <c r="M86" s="11"/>
      <c r="N86" s="11"/>
      <c r="O86" s="11"/>
      <c r="P86" s="12"/>
      <c r="S86" s="229"/>
      <c r="T86" s="229"/>
      <c r="U86" s="229"/>
    </row>
    <row r="87" spans="1:21">
      <c r="A87" s="87"/>
      <c r="B87" s="10"/>
      <c r="C87" s="79" t="s">
        <v>261</v>
      </c>
      <c r="D87" s="14" t="s">
        <v>52</v>
      </c>
      <c r="E87" s="59">
        <v>4</v>
      </c>
      <c r="F87" s="68"/>
      <c r="G87" s="11"/>
      <c r="H87" s="11"/>
      <c r="I87" s="11"/>
      <c r="J87" s="11"/>
      <c r="K87" s="12"/>
      <c r="L87" s="16"/>
      <c r="M87" s="11"/>
      <c r="N87" s="11"/>
      <c r="O87" s="11"/>
      <c r="P87" s="12"/>
      <c r="S87" s="229"/>
      <c r="T87" s="229"/>
      <c r="U87" s="229"/>
    </row>
    <row r="88" spans="1:21" ht="26.4">
      <c r="A88" s="242">
        <v>36</v>
      </c>
      <c r="B88" s="141"/>
      <c r="C88" s="303" t="s">
        <v>267</v>
      </c>
      <c r="D88" s="243" t="s">
        <v>62</v>
      </c>
      <c r="E88" s="244">
        <v>1</v>
      </c>
      <c r="F88" s="239"/>
      <c r="G88" s="131"/>
      <c r="H88" s="131"/>
      <c r="I88" s="131"/>
      <c r="J88" s="131"/>
      <c r="K88" s="12"/>
      <c r="L88" s="16"/>
      <c r="M88" s="11"/>
      <c r="N88" s="11"/>
      <c r="O88" s="11"/>
      <c r="P88" s="12"/>
      <c r="S88" s="229"/>
      <c r="T88" s="229"/>
      <c r="U88" s="229"/>
    </row>
    <row r="89" spans="1:21" ht="26.4">
      <c r="A89" s="242">
        <v>37</v>
      </c>
      <c r="B89" s="141"/>
      <c r="C89" s="20" t="s">
        <v>265</v>
      </c>
      <c r="D89" s="17" t="s">
        <v>52</v>
      </c>
      <c r="E89" s="124">
        <v>1</v>
      </c>
      <c r="F89" s="151"/>
      <c r="G89" s="7"/>
      <c r="H89" s="11"/>
      <c r="I89" s="7"/>
      <c r="J89" s="7"/>
      <c r="K89" s="12"/>
      <c r="L89" s="16"/>
      <c r="M89" s="11"/>
      <c r="N89" s="11"/>
      <c r="O89" s="11"/>
      <c r="P89" s="12"/>
      <c r="S89" s="229"/>
      <c r="T89" s="229"/>
      <c r="U89" s="229"/>
    </row>
    <row r="90" spans="1:21" ht="26.4">
      <c r="A90" s="242">
        <v>38</v>
      </c>
      <c r="B90" s="141"/>
      <c r="C90" s="20" t="s">
        <v>266</v>
      </c>
      <c r="D90" s="17" t="s">
        <v>52</v>
      </c>
      <c r="E90" s="124">
        <v>1</v>
      </c>
      <c r="F90" s="151"/>
      <c r="G90" s="7"/>
      <c r="H90" s="11"/>
      <c r="I90" s="7"/>
      <c r="J90" s="7"/>
      <c r="K90" s="12"/>
      <c r="L90" s="16"/>
      <c r="M90" s="11"/>
      <c r="N90" s="11"/>
      <c r="O90" s="11"/>
      <c r="P90" s="12"/>
      <c r="S90" s="229"/>
      <c r="T90" s="229"/>
      <c r="U90" s="229"/>
    </row>
    <row r="91" spans="1:21" ht="26.4">
      <c r="A91" s="242">
        <v>39</v>
      </c>
      <c r="B91" s="141"/>
      <c r="C91" s="41" t="s">
        <v>217</v>
      </c>
      <c r="D91" s="243" t="s">
        <v>51</v>
      </c>
      <c r="E91" s="244">
        <v>13</v>
      </c>
      <c r="F91" s="239"/>
      <c r="G91" s="131"/>
      <c r="H91" s="11"/>
      <c r="I91" s="7"/>
      <c r="J91" s="7"/>
      <c r="K91" s="12"/>
      <c r="L91" s="16"/>
      <c r="M91" s="11"/>
      <c r="N91" s="11"/>
      <c r="O91" s="11"/>
      <c r="P91" s="12"/>
      <c r="S91" s="229"/>
      <c r="T91" s="229"/>
      <c r="U91" s="229"/>
    </row>
    <row r="92" spans="1:21" ht="26.4">
      <c r="A92" s="242">
        <v>40</v>
      </c>
      <c r="B92" s="141"/>
      <c r="C92" s="303" t="s">
        <v>267</v>
      </c>
      <c r="D92" s="243" t="s">
        <v>62</v>
      </c>
      <c r="E92" s="244">
        <v>1</v>
      </c>
      <c r="F92" s="239"/>
      <c r="G92" s="131"/>
      <c r="H92" s="131"/>
      <c r="I92" s="131"/>
      <c r="J92" s="131"/>
      <c r="K92" s="12"/>
      <c r="L92" s="16"/>
      <c r="M92" s="11"/>
      <c r="N92" s="11"/>
      <c r="O92" s="11"/>
      <c r="P92" s="12"/>
      <c r="S92" s="229"/>
      <c r="T92" s="229"/>
      <c r="U92" s="229"/>
    </row>
    <row r="93" spans="1:21" ht="15" thickBot="1">
      <c r="A93" s="242"/>
      <c r="B93" s="141"/>
      <c r="C93" s="363"/>
      <c r="D93" s="243"/>
      <c r="E93" s="244"/>
      <c r="F93" s="417"/>
      <c r="G93" s="74"/>
      <c r="H93" s="74"/>
      <c r="I93" s="74"/>
      <c r="J93" s="74"/>
      <c r="K93" s="75"/>
      <c r="L93" s="143"/>
      <c r="M93" s="131"/>
      <c r="N93" s="131"/>
      <c r="O93" s="131"/>
      <c r="P93" s="142"/>
      <c r="S93" s="229"/>
      <c r="T93" s="229"/>
      <c r="U93" s="229"/>
    </row>
    <row r="94" spans="1:21" ht="21" customHeight="1" thickBot="1">
      <c r="A94" s="499" t="str">
        <f>+'2_cok'!A80:K80</f>
        <v xml:space="preserve">Tiešās izmaksas kopā, t. sk. darba devēja sociālais nodoklis 23.59% </v>
      </c>
      <c r="B94" s="500"/>
      <c r="C94" s="500"/>
      <c r="D94" s="500"/>
      <c r="E94" s="500"/>
      <c r="F94" s="500"/>
      <c r="G94" s="500"/>
      <c r="H94" s="500"/>
      <c r="I94" s="500"/>
      <c r="J94" s="500"/>
      <c r="K94" s="501"/>
      <c r="L94" s="133">
        <f>SUM(L15:L93)</f>
        <v>0</v>
      </c>
      <c r="M94" s="134">
        <f>SUM(M15:M93)</f>
        <v>0</v>
      </c>
      <c r="N94" s="134">
        <f>SUM(N15:N93)</f>
        <v>0</v>
      </c>
      <c r="O94" s="134">
        <f>SUM(O15:O93)</f>
        <v>0</v>
      </c>
      <c r="P94" s="135">
        <f>SUM(P15:P93)</f>
        <v>0</v>
      </c>
    </row>
    <row r="95" spans="1:21">
      <c r="A95" s="2"/>
      <c r="B95" s="2"/>
      <c r="C95" s="2"/>
      <c r="D95" s="2"/>
      <c r="E95" s="2"/>
      <c r="F95" s="2"/>
      <c r="G95" s="2"/>
      <c r="H95" s="2"/>
      <c r="I95" s="2"/>
      <c r="J95" s="2"/>
      <c r="K95" s="2"/>
      <c r="L95" s="2"/>
      <c r="M95" s="2"/>
      <c r="N95" s="2"/>
      <c r="O95" s="2"/>
      <c r="P95" s="2"/>
    </row>
    <row r="96" spans="1:21">
      <c r="A96" s="2"/>
      <c r="B96" s="2"/>
      <c r="C96" s="2"/>
      <c r="D96" s="2"/>
      <c r="E96" s="2"/>
      <c r="F96" s="2"/>
      <c r="G96" s="2"/>
      <c r="H96" s="2"/>
      <c r="I96" s="2"/>
      <c r="J96" s="2"/>
      <c r="K96" s="2"/>
      <c r="L96" s="2"/>
      <c r="M96" s="2"/>
      <c r="N96" s="2"/>
      <c r="O96" s="2"/>
      <c r="P96" s="2"/>
    </row>
    <row r="97" spans="1:16">
      <c r="A97" s="155" t="s">
        <v>10</v>
      </c>
      <c r="B97" s="160"/>
      <c r="C97" s="498" t="str">
        <f>'Kops a'!C31:H31</f>
        <v>Irina Ņekraševiča</v>
      </c>
      <c r="D97" s="498"/>
      <c r="E97" s="498"/>
      <c r="F97" s="498"/>
      <c r="G97" s="498"/>
      <c r="H97" s="498"/>
      <c r="I97" s="160"/>
      <c r="J97" s="160"/>
      <c r="K97" s="160"/>
      <c r="L97" s="2"/>
      <c r="M97" s="2"/>
      <c r="N97" s="2"/>
      <c r="O97" s="2"/>
      <c r="P97" s="2"/>
    </row>
    <row r="98" spans="1:16">
      <c r="A98" s="160"/>
      <c r="B98" s="160"/>
      <c r="C98" s="454" t="s">
        <v>11</v>
      </c>
      <c r="D98" s="454"/>
      <c r="E98" s="454"/>
      <c r="F98" s="454"/>
      <c r="G98" s="454"/>
      <c r="H98" s="454"/>
      <c r="I98" s="160"/>
      <c r="J98" s="160"/>
      <c r="K98" s="160"/>
      <c r="L98" s="2"/>
      <c r="M98" s="2"/>
      <c r="N98" s="2"/>
      <c r="O98" s="2"/>
      <c r="P98" s="2"/>
    </row>
    <row r="99" spans="1:16">
      <c r="A99" s="155" t="s">
        <v>157</v>
      </c>
      <c r="B99" s="160"/>
      <c r="C99" s="160"/>
      <c r="D99" s="160"/>
      <c r="E99" s="160"/>
      <c r="F99" s="160"/>
      <c r="G99" s="160"/>
      <c r="H99" s="160"/>
      <c r="I99" s="160"/>
      <c r="J99" s="160"/>
      <c r="K99" s="160"/>
      <c r="L99" s="2"/>
      <c r="M99" s="2"/>
      <c r="N99" s="2"/>
      <c r="O99" s="2"/>
      <c r="P99" s="2"/>
    </row>
    <row r="100" spans="1:16">
      <c r="A100" s="220">
        <f>'Kops a'!A35</f>
        <v>0</v>
      </c>
      <c r="B100" s="221"/>
      <c r="C100" s="221"/>
      <c r="D100" s="221"/>
      <c r="E100" s="160"/>
      <c r="F100" s="160"/>
      <c r="G100" s="160"/>
      <c r="H100" s="160"/>
      <c r="I100" s="160"/>
      <c r="J100" s="160"/>
      <c r="K100" s="160"/>
      <c r="L100" s="2"/>
      <c r="M100" s="2"/>
      <c r="N100" s="2"/>
      <c r="O100" s="2"/>
      <c r="P100" s="2"/>
    </row>
    <row r="101" spans="1:16">
      <c r="A101" s="160"/>
      <c r="B101" s="160"/>
      <c r="C101" s="160"/>
      <c r="D101" s="160"/>
      <c r="E101" s="160"/>
      <c r="F101" s="160"/>
      <c r="G101" s="160"/>
      <c r="H101" s="160"/>
      <c r="I101" s="160"/>
      <c r="J101" s="160"/>
      <c r="K101" s="160"/>
      <c r="L101" s="2"/>
      <c r="M101" s="2"/>
      <c r="N101" s="2"/>
      <c r="O101" s="2"/>
      <c r="P101" s="2"/>
    </row>
    <row r="102" spans="1:16">
      <c r="A102" s="155" t="s">
        <v>33</v>
      </c>
      <c r="B102" s="160"/>
      <c r="C102" s="498" t="str">
        <f>'Kops a'!C37:H37</f>
        <v>Daina Vīksne</v>
      </c>
      <c r="D102" s="498"/>
      <c r="E102" s="498"/>
      <c r="F102" s="498"/>
      <c r="G102" s="498"/>
      <c r="H102" s="498"/>
      <c r="I102" s="160"/>
      <c r="J102" s="160"/>
      <c r="K102" s="160"/>
      <c r="L102" s="2"/>
      <c r="M102" s="2"/>
      <c r="N102" s="2"/>
      <c r="O102" s="2"/>
      <c r="P102" s="2"/>
    </row>
    <row r="103" spans="1:16">
      <c r="A103" s="160"/>
      <c r="B103" s="160"/>
      <c r="C103" s="454" t="s">
        <v>11</v>
      </c>
      <c r="D103" s="454"/>
      <c r="E103" s="454"/>
      <c r="F103" s="454"/>
      <c r="G103" s="454"/>
      <c r="H103" s="454"/>
      <c r="I103" s="160"/>
      <c r="J103" s="160"/>
      <c r="K103" s="160"/>
      <c r="L103" s="2"/>
      <c r="M103" s="2"/>
      <c r="N103" s="2"/>
      <c r="O103" s="2"/>
      <c r="P103" s="2"/>
    </row>
    <row r="104" spans="1:16">
      <c r="A104" s="160"/>
      <c r="B104" s="160"/>
      <c r="C104" s="160"/>
      <c r="D104" s="160"/>
      <c r="E104" s="160"/>
      <c r="F104" s="160"/>
      <c r="G104" s="160"/>
      <c r="H104" s="160"/>
      <c r="I104" s="160"/>
      <c r="J104" s="160"/>
      <c r="K104" s="160"/>
      <c r="L104" s="2"/>
      <c r="M104" s="2"/>
      <c r="N104" s="2"/>
      <c r="O104" s="2"/>
      <c r="P104" s="2"/>
    </row>
    <row r="105" spans="1:16">
      <c r="A105" s="224" t="s">
        <v>49</v>
      </c>
      <c r="B105" s="221"/>
      <c r="C105" s="223" t="str">
        <f>'Kops a'!C40</f>
        <v>1-00264</v>
      </c>
      <c r="D105" s="221"/>
      <c r="E105" s="160"/>
      <c r="F105" s="160"/>
      <c r="G105" s="160"/>
      <c r="H105" s="160"/>
      <c r="I105" s="160"/>
      <c r="J105" s="160"/>
      <c r="K105" s="160"/>
      <c r="L105" s="2"/>
      <c r="M105" s="2"/>
      <c r="N105" s="2"/>
      <c r="O105" s="2"/>
      <c r="P105" s="2"/>
    </row>
    <row r="106" spans="1:16">
      <c r="A106" s="160"/>
      <c r="B106" s="160"/>
      <c r="C106" s="160"/>
      <c r="D106" s="160"/>
      <c r="E106" s="160"/>
      <c r="F106" s="160"/>
      <c r="G106" s="160"/>
      <c r="H106" s="160"/>
      <c r="I106" s="160"/>
      <c r="J106" s="160"/>
      <c r="K106" s="160"/>
      <c r="L106" s="2"/>
      <c r="M106" s="2"/>
      <c r="N106" s="2"/>
      <c r="O106" s="2"/>
      <c r="P106" s="2"/>
    </row>
    <row r="107" spans="1:16">
      <c r="A107" s="155"/>
      <c r="B107" s="155"/>
      <c r="C107" s="155"/>
      <c r="D107" s="155"/>
      <c r="E107" s="155"/>
      <c r="F107" s="155"/>
      <c r="G107" s="155"/>
      <c r="H107" s="155"/>
      <c r="I107" s="155"/>
      <c r="J107" s="155"/>
      <c r="K107" s="155"/>
    </row>
    <row r="108" spans="1:16">
      <c r="A108" s="155"/>
      <c r="B108" s="155"/>
      <c r="C108" s="155"/>
      <c r="D108" s="155"/>
      <c r="E108" s="155"/>
      <c r="F108" s="155"/>
      <c r="G108" s="155"/>
      <c r="H108" s="155"/>
      <c r="I108" s="155"/>
      <c r="J108" s="155"/>
      <c r="K108" s="155"/>
    </row>
    <row r="109" spans="1:16">
      <c r="A109" s="155"/>
      <c r="B109" s="155"/>
      <c r="C109" s="155"/>
      <c r="D109" s="155"/>
      <c r="E109" s="155"/>
      <c r="F109" s="155"/>
      <c r="G109" s="155"/>
      <c r="H109" s="155"/>
      <c r="I109" s="155"/>
      <c r="J109" s="155"/>
      <c r="K109" s="155"/>
    </row>
    <row r="110" spans="1:16">
      <c r="A110" s="155"/>
      <c r="B110" s="155"/>
      <c r="C110" s="155"/>
      <c r="D110" s="155"/>
      <c r="E110" s="155"/>
      <c r="F110" s="155"/>
      <c r="G110" s="155"/>
      <c r="H110" s="155"/>
      <c r="I110" s="155"/>
      <c r="J110" s="155"/>
      <c r="K110" s="155"/>
    </row>
  </sheetData>
  <mergeCells count="22">
    <mergeCell ref="C2:I2"/>
    <mergeCell ref="C3:I3"/>
    <mergeCell ref="D5:L5"/>
    <mergeCell ref="D6:L6"/>
    <mergeCell ref="D7:L7"/>
    <mergeCell ref="N9:O9"/>
    <mergeCell ref="A12:A13"/>
    <mergeCell ref="B12:B13"/>
    <mergeCell ref="C12:C13"/>
    <mergeCell ref="D12:D13"/>
    <mergeCell ref="E12:E13"/>
    <mergeCell ref="L12:P12"/>
    <mergeCell ref="C103:H103"/>
    <mergeCell ref="C4:I4"/>
    <mergeCell ref="F12:K12"/>
    <mergeCell ref="A9:F9"/>
    <mergeCell ref="J9:M9"/>
    <mergeCell ref="D8:L8"/>
    <mergeCell ref="A94:K94"/>
    <mergeCell ref="C97:H97"/>
    <mergeCell ref="C98:H98"/>
    <mergeCell ref="C102:H102"/>
  </mergeCells>
  <conditionalFormatting sqref="A18:D18 F18:G18 A29:G30 A41:D41 F41:G41 I18:J18 A16:B17 I28:J30 F28:G28 A28:D28 A19:B27 I41:J41 A31:B40 A42:B56 A57:G57 I57:J57 A58:B76 A77:G78 I77:J78 A80:G87 A79:B79 A93:G93 I92:J93 D91:G92 I80:J88 D88:G88 A88:B92">
    <cfRule type="cellIs" dxfId="279" priority="236" operator="equal">
      <formula>0</formula>
    </cfRule>
  </conditionalFormatting>
  <conditionalFormatting sqref="N9:O9 H15 K15:P15 K18:P18 H18 H28:H30 K28:P30 K41:P41 H41 H57 K57:P57 K77:P78 H77:H78 K80:P87 H92:H93 K93:P93 H80:H88">
    <cfRule type="cellIs" dxfId="278" priority="235" operator="equal">
      <formula>0</formula>
    </cfRule>
  </conditionalFormatting>
  <conditionalFormatting sqref="A9:F9">
    <cfRule type="containsText" dxfId="277" priority="233" operator="containsText" text="Tāme sastādīta  20__. gada tirgus cenās, pamatojoties uz ___ daļas rasējumiem">
      <formula>NOT(ISERROR(SEARCH("Tāme sastādīta  20__. gada tirgus cenās, pamatojoties uz ___ daļas rasējumiem",A9)))</formula>
    </cfRule>
  </conditionalFormatting>
  <conditionalFormatting sqref="C2">
    <cfRule type="cellIs" dxfId="276" priority="232" operator="equal">
      <formula>0</formula>
    </cfRule>
  </conditionalFormatting>
  <conditionalFormatting sqref="O10">
    <cfRule type="cellIs" dxfId="275" priority="231" operator="equal">
      <formula>"20__. gada __. _________"</formula>
    </cfRule>
  </conditionalFormatting>
  <conditionalFormatting sqref="A94:K94">
    <cfRule type="containsText" dxfId="274" priority="230" operator="containsText" text="Tiešās izmaksas kopā, t. sk. darba devēja sociālais nodoklis __.__% ">
      <formula>NOT(ISERROR(SEARCH("Tiešās izmaksas kopā, t. sk. darba devēja sociālais nodoklis __.__% ",A94)))</formula>
    </cfRule>
  </conditionalFormatting>
  <conditionalFormatting sqref="L94:P94">
    <cfRule type="cellIs" dxfId="273" priority="225" operator="equal">
      <formula>0</formula>
    </cfRule>
  </conditionalFormatting>
  <conditionalFormatting sqref="C4:I4">
    <cfRule type="cellIs" dxfId="272" priority="224" operator="equal">
      <formula>0</formula>
    </cfRule>
  </conditionalFormatting>
  <conditionalFormatting sqref="D5:L8">
    <cfRule type="cellIs" dxfId="271" priority="221" operator="equal">
      <formula>0</formula>
    </cfRule>
  </conditionalFormatting>
  <conditionalFormatting sqref="A15:B15 D15:G15">
    <cfRule type="cellIs" dxfId="270" priority="220" operator="equal">
      <formula>0</formula>
    </cfRule>
  </conditionalFormatting>
  <conditionalFormatting sqref="C15">
    <cfRule type="cellIs" dxfId="269" priority="219" operator="equal">
      <formula>0</formula>
    </cfRule>
  </conditionalFormatting>
  <conditionalFormatting sqref="I15:J15">
    <cfRule type="cellIs" dxfId="268" priority="218" operator="equal">
      <formula>0</formula>
    </cfRule>
  </conditionalFormatting>
  <conditionalFormatting sqref="P10">
    <cfRule type="cellIs" dxfId="267" priority="217" operator="equal">
      <formula>"20__. gada __. _________"</formula>
    </cfRule>
  </conditionalFormatting>
  <conditionalFormatting sqref="C102:H102">
    <cfRule type="cellIs" dxfId="266" priority="214" operator="equal">
      <formula>0</formula>
    </cfRule>
  </conditionalFormatting>
  <conditionalFormatting sqref="C97:H97">
    <cfRule type="cellIs" dxfId="265" priority="213" operator="equal">
      <formula>0</formula>
    </cfRule>
  </conditionalFormatting>
  <conditionalFormatting sqref="C102:H102 C105 C97:H97">
    <cfRule type="cellIs" dxfId="264" priority="212" operator="equal">
      <formula>0</formula>
    </cfRule>
  </conditionalFormatting>
  <conditionalFormatting sqref="D1">
    <cfRule type="cellIs" dxfId="263" priority="211" operator="equal">
      <formula>0</formula>
    </cfRule>
  </conditionalFormatting>
  <conditionalFormatting sqref="E18 E28">
    <cfRule type="cellIs" dxfId="262" priority="210" operator="equal">
      <formula>0</formula>
    </cfRule>
  </conditionalFormatting>
  <conditionalFormatting sqref="E41">
    <cfRule type="cellIs" dxfId="261" priority="204" operator="equal">
      <formula>0</formula>
    </cfRule>
  </conditionalFormatting>
  <conditionalFormatting sqref="I16:J17 E16:G17">
    <cfRule type="cellIs" dxfId="260" priority="200" operator="equal">
      <formula>0</formula>
    </cfRule>
  </conditionalFormatting>
  <conditionalFormatting sqref="H16:H17 K16:P17">
    <cfRule type="cellIs" dxfId="259" priority="199" operator="equal">
      <formula>0</formula>
    </cfRule>
  </conditionalFormatting>
  <conditionalFormatting sqref="C16:D17">
    <cfRule type="cellIs" dxfId="258" priority="198" operator="equal">
      <formula>0</formula>
    </cfRule>
  </conditionalFormatting>
  <conditionalFormatting sqref="C20:D20 I20:J20 F20:G20">
    <cfRule type="cellIs" dxfId="257" priority="197" operator="equal">
      <formula>0</formula>
    </cfRule>
  </conditionalFormatting>
  <conditionalFormatting sqref="K20:P20 H20">
    <cfRule type="cellIs" dxfId="256" priority="196" operator="equal">
      <formula>0</formula>
    </cfRule>
  </conditionalFormatting>
  <conditionalFormatting sqref="I21:J21 C21:G21">
    <cfRule type="cellIs" dxfId="255" priority="195" operator="equal">
      <formula>0</formula>
    </cfRule>
  </conditionalFormatting>
  <conditionalFormatting sqref="K21:P21 H21">
    <cfRule type="cellIs" dxfId="254" priority="194" operator="equal">
      <formula>0</formula>
    </cfRule>
  </conditionalFormatting>
  <conditionalFormatting sqref="C19:G19 I19:J19">
    <cfRule type="cellIs" dxfId="253" priority="193" operator="equal">
      <formula>0</formula>
    </cfRule>
  </conditionalFormatting>
  <conditionalFormatting sqref="H19 K19:P19">
    <cfRule type="cellIs" dxfId="252" priority="192" operator="equal">
      <formula>0</formula>
    </cfRule>
  </conditionalFormatting>
  <conditionalFormatting sqref="I22 G22">
    <cfRule type="cellIs" dxfId="251" priority="191" operator="equal">
      <formula>0</formula>
    </cfRule>
  </conditionalFormatting>
  <conditionalFormatting sqref="K22:P22 H22">
    <cfRule type="cellIs" dxfId="250" priority="190" operator="equal">
      <formula>0</formula>
    </cfRule>
  </conditionalFormatting>
  <conditionalFormatting sqref="I23:J23 C23:F23">
    <cfRule type="cellIs" dxfId="249" priority="189" operator="equal">
      <formula>0</formula>
    </cfRule>
  </conditionalFormatting>
  <conditionalFormatting sqref="H23 K23:P23">
    <cfRule type="cellIs" dxfId="248" priority="188" operator="equal">
      <formula>0</formula>
    </cfRule>
  </conditionalFormatting>
  <conditionalFormatting sqref="G23">
    <cfRule type="cellIs" dxfId="247" priority="187" operator="equal">
      <formula>0</formula>
    </cfRule>
  </conditionalFormatting>
  <conditionalFormatting sqref="I24:J24 C24:F24">
    <cfRule type="cellIs" dxfId="246" priority="186" operator="equal">
      <formula>0</formula>
    </cfRule>
  </conditionalFormatting>
  <conditionalFormatting sqref="H24 K24:P26">
    <cfRule type="cellIs" dxfId="245" priority="185" operator="equal">
      <formula>0</formula>
    </cfRule>
  </conditionalFormatting>
  <conditionalFormatting sqref="G24">
    <cfRule type="cellIs" dxfId="244" priority="184" operator="equal">
      <formula>0</formula>
    </cfRule>
  </conditionalFormatting>
  <conditionalFormatting sqref="C25:G25 I25:J25">
    <cfRule type="cellIs" dxfId="243" priority="183" operator="equal">
      <formula>0</formula>
    </cfRule>
  </conditionalFormatting>
  <conditionalFormatting sqref="H25">
    <cfRule type="cellIs" dxfId="242" priority="182" operator="equal">
      <formula>0</formula>
    </cfRule>
  </conditionalFormatting>
  <conditionalFormatting sqref="H26">
    <cfRule type="cellIs" dxfId="241" priority="180" operator="equal">
      <formula>0</formula>
    </cfRule>
  </conditionalFormatting>
  <conditionalFormatting sqref="C26:G26 I26:J26">
    <cfRule type="cellIs" dxfId="240" priority="181" operator="equal">
      <formula>0</formula>
    </cfRule>
  </conditionalFormatting>
  <conditionalFormatting sqref="I27:J27 C27:F27">
    <cfRule type="cellIs" dxfId="239" priority="179" operator="equal">
      <formula>0</formula>
    </cfRule>
  </conditionalFormatting>
  <conditionalFormatting sqref="H27 K27:P27">
    <cfRule type="cellIs" dxfId="238" priority="178" operator="equal">
      <formula>0</formula>
    </cfRule>
  </conditionalFormatting>
  <conditionalFormatting sqref="G27">
    <cfRule type="cellIs" dxfId="237" priority="177" operator="equal">
      <formula>0</formula>
    </cfRule>
  </conditionalFormatting>
  <conditionalFormatting sqref="L31:P31">
    <cfRule type="cellIs" dxfId="236" priority="176" operator="equal">
      <formula>0</formula>
    </cfRule>
  </conditionalFormatting>
  <conditionalFormatting sqref="D31:E31">
    <cfRule type="cellIs" dxfId="235" priority="175" operator="equal">
      <formula>0</formula>
    </cfRule>
  </conditionalFormatting>
  <conditionalFormatting sqref="C31">
    <cfRule type="cellIs" dxfId="234" priority="173" operator="equal">
      <formula>0</formula>
    </cfRule>
  </conditionalFormatting>
  <conditionalFormatting sqref="F31:G31 I31:J31">
    <cfRule type="cellIs" dxfId="233" priority="172" operator="equal">
      <formula>0</formula>
    </cfRule>
  </conditionalFormatting>
  <conditionalFormatting sqref="K31">
    <cfRule type="cellIs" dxfId="232" priority="171" operator="equal">
      <formula>0</formula>
    </cfRule>
  </conditionalFormatting>
  <conditionalFormatting sqref="H31">
    <cfRule type="cellIs" dxfId="231" priority="170" operator="equal">
      <formula>0</formula>
    </cfRule>
  </conditionalFormatting>
  <conditionalFormatting sqref="D32:E32">
    <cfRule type="cellIs" dxfId="230" priority="169" operator="equal">
      <formula>0</formula>
    </cfRule>
  </conditionalFormatting>
  <conditionalFormatting sqref="K32:P32">
    <cfRule type="cellIs" dxfId="229" priority="168" operator="equal">
      <formula>0</formula>
    </cfRule>
  </conditionalFormatting>
  <conditionalFormatting sqref="I32:J32 F32:G32">
    <cfRule type="cellIs" dxfId="228" priority="167" operator="equal">
      <formula>0</formula>
    </cfRule>
  </conditionalFormatting>
  <conditionalFormatting sqref="H32">
    <cfRule type="cellIs" dxfId="227" priority="166" operator="equal">
      <formula>0</formula>
    </cfRule>
  </conditionalFormatting>
  <conditionalFormatting sqref="C32">
    <cfRule type="cellIs" dxfId="226" priority="165" operator="equal">
      <formula>0</formula>
    </cfRule>
  </conditionalFormatting>
  <conditionalFormatting sqref="I33:J34 F33:G34">
    <cfRule type="cellIs" dxfId="225" priority="164" operator="equal">
      <formula>0</formula>
    </cfRule>
  </conditionalFormatting>
  <conditionalFormatting sqref="K33:P34">
    <cfRule type="cellIs" dxfId="224" priority="163" operator="equal">
      <formula>0</formula>
    </cfRule>
  </conditionalFormatting>
  <conditionalFormatting sqref="C33:E34">
    <cfRule type="cellIs" dxfId="223" priority="162" operator="equal">
      <formula>0</formula>
    </cfRule>
  </conditionalFormatting>
  <conditionalFormatting sqref="H33:H34">
    <cfRule type="cellIs" dxfId="222" priority="161" operator="equal">
      <formula>0</formula>
    </cfRule>
  </conditionalFormatting>
  <conditionalFormatting sqref="C35:G35 I35:J35">
    <cfRule type="cellIs" dxfId="221" priority="160" operator="equal">
      <formula>0</formula>
    </cfRule>
  </conditionalFormatting>
  <conditionalFormatting sqref="K35:P35 H35">
    <cfRule type="cellIs" dxfId="220" priority="159" operator="equal">
      <formula>0</formula>
    </cfRule>
  </conditionalFormatting>
  <conditionalFormatting sqref="D36:G36 I36:J36">
    <cfRule type="cellIs" dxfId="219" priority="158" operator="equal">
      <formula>0</formula>
    </cfRule>
  </conditionalFormatting>
  <conditionalFormatting sqref="K36:P36">
    <cfRule type="cellIs" dxfId="218" priority="157" operator="equal">
      <formula>0</formula>
    </cfRule>
  </conditionalFormatting>
  <conditionalFormatting sqref="C36">
    <cfRule type="cellIs" dxfId="217" priority="156" operator="equal">
      <formula>0</formula>
    </cfRule>
  </conditionalFormatting>
  <conditionalFormatting sqref="H36">
    <cfRule type="cellIs" dxfId="216" priority="155" operator="equal">
      <formula>0</formula>
    </cfRule>
  </conditionalFormatting>
  <conditionalFormatting sqref="L37:P40">
    <cfRule type="cellIs" dxfId="215" priority="154" operator="equal">
      <formula>0</formula>
    </cfRule>
  </conditionalFormatting>
  <conditionalFormatting sqref="C37:E40">
    <cfRule type="cellIs" dxfId="214" priority="153" operator="equal">
      <formula>0</formula>
    </cfRule>
  </conditionalFormatting>
  <conditionalFormatting sqref="F37:G37 G38:G40 I37:J40">
    <cfRule type="cellIs" dxfId="213" priority="152" operator="equal">
      <formula>0</formula>
    </cfRule>
  </conditionalFormatting>
  <conditionalFormatting sqref="K37:K40 H37:H40">
    <cfRule type="cellIs" dxfId="212" priority="151" operator="equal">
      <formula>0</formula>
    </cfRule>
  </conditionalFormatting>
  <conditionalFormatting sqref="C42:F42 I42:J42">
    <cfRule type="cellIs" dxfId="211" priority="150" operator="equal">
      <formula>0</formula>
    </cfRule>
  </conditionalFormatting>
  <conditionalFormatting sqref="H42 K42:P42">
    <cfRule type="cellIs" dxfId="210" priority="149" operator="equal">
      <formula>0</formula>
    </cfRule>
  </conditionalFormatting>
  <conditionalFormatting sqref="G42">
    <cfRule type="cellIs" dxfId="209" priority="148" operator="equal">
      <formula>0</formula>
    </cfRule>
  </conditionalFormatting>
  <conditionalFormatting sqref="C43:F44 I43:J47 C46:F46 D45:F45 D47:F47">
    <cfRule type="cellIs" dxfId="208" priority="147" operator="equal">
      <formula>0</formula>
    </cfRule>
  </conditionalFormatting>
  <conditionalFormatting sqref="H43:H47 K43:P47">
    <cfRule type="cellIs" dxfId="207" priority="146" operator="equal">
      <formula>0</formula>
    </cfRule>
  </conditionalFormatting>
  <conditionalFormatting sqref="G43:G47">
    <cfRule type="cellIs" dxfId="206" priority="145" operator="equal">
      <formula>0</formula>
    </cfRule>
  </conditionalFormatting>
  <conditionalFormatting sqref="C45">
    <cfRule type="expression" priority="144" stopIfTrue="1">
      <formula>#REF!</formula>
    </cfRule>
  </conditionalFormatting>
  <conditionalFormatting sqref="C47">
    <cfRule type="cellIs" dxfId="205" priority="143" operator="equal">
      <formula>0</formula>
    </cfRule>
  </conditionalFormatting>
  <conditionalFormatting sqref="D48:E48">
    <cfRule type="cellIs" dxfId="204" priority="142" operator="equal">
      <formula>0</formula>
    </cfRule>
  </conditionalFormatting>
  <conditionalFormatting sqref="C48">
    <cfRule type="expression" priority="141" stopIfTrue="1">
      <formula>#REF!</formula>
    </cfRule>
  </conditionalFormatting>
  <conditionalFormatting sqref="C49:F49 I49:J49">
    <cfRule type="cellIs" dxfId="203" priority="140" operator="equal">
      <formula>0</formula>
    </cfRule>
  </conditionalFormatting>
  <conditionalFormatting sqref="H49 K49:P49">
    <cfRule type="cellIs" dxfId="202" priority="139" operator="equal">
      <formula>0</formula>
    </cfRule>
  </conditionalFormatting>
  <conditionalFormatting sqref="G49">
    <cfRule type="cellIs" dxfId="201" priority="138" operator="equal">
      <formula>0</formula>
    </cfRule>
  </conditionalFormatting>
  <conditionalFormatting sqref="C50:F50 I50:J50">
    <cfRule type="cellIs" dxfId="200" priority="137" operator="equal">
      <formula>0</formula>
    </cfRule>
  </conditionalFormatting>
  <conditionalFormatting sqref="H50 K50:P50">
    <cfRule type="cellIs" dxfId="199" priority="136" operator="equal">
      <formula>0</formula>
    </cfRule>
  </conditionalFormatting>
  <conditionalFormatting sqref="G50">
    <cfRule type="cellIs" dxfId="198" priority="135" operator="equal">
      <formula>0</formula>
    </cfRule>
  </conditionalFormatting>
  <conditionalFormatting sqref="C53:E55 D51:E51">
    <cfRule type="cellIs" dxfId="197" priority="134" operator="equal">
      <formula>0</formula>
    </cfRule>
  </conditionalFormatting>
  <conditionalFormatting sqref="C51">
    <cfRule type="cellIs" dxfId="196" priority="133" operator="equal">
      <formula>0</formula>
    </cfRule>
  </conditionalFormatting>
  <conditionalFormatting sqref="D52:E52">
    <cfRule type="cellIs" dxfId="195" priority="132" operator="equal">
      <formula>0</formula>
    </cfRule>
  </conditionalFormatting>
  <conditionalFormatting sqref="C52">
    <cfRule type="cellIs" dxfId="194" priority="131" operator="equal">
      <formula>0</formula>
    </cfRule>
  </conditionalFormatting>
  <conditionalFormatting sqref="C58:F58 I58:J58">
    <cfRule type="cellIs" dxfId="193" priority="130" operator="equal">
      <formula>0</formula>
    </cfRule>
  </conditionalFormatting>
  <conditionalFormatting sqref="H58 K58:P58">
    <cfRule type="cellIs" dxfId="192" priority="129" operator="equal">
      <formula>0</formula>
    </cfRule>
  </conditionalFormatting>
  <conditionalFormatting sqref="G58">
    <cfRule type="cellIs" dxfId="191" priority="128" operator="equal">
      <formula>0</formula>
    </cfRule>
  </conditionalFormatting>
  <conditionalFormatting sqref="C59:F59 I59:J59">
    <cfRule type="cellIs" dxfId="190" priority="127" operator="equal">
      <formula>0</formula>
    </cfRule>
  </conditionalFormatting>
  <conditionalFormatting sqref="H59 K59:P59">
    <cfRule type="cellIs" dxfId="189" priority="126" operator="equal">
      <formula>0</formula>
    </cfRule>
  </conditionalFormatting>
  <conditionalFormatting sqref="G59">
    <cfRule type="cellIs" dxfId="188" priority="125" operator="equal">
      <formula>0</formula>
    </cfRule>
  </conditionalFormatting>
  <conditionalFormatting sqref="C60:E62">
    <cfRule type="cellIs" dxfId="187" priority="124" operator="equal">
      <formula>0</formula>
    </cfRule>
  </conditionalFormatting>
  <conditionalFormatting sqref="I66:J66">
    <cfRule type="cellIs" dxfId="186" priority="123" operator="equal">
      <formula>0</formula>
    </cfRule>
  </conditionalFormatting>
  <conditionalFormatting sqref="H66 K66:P66">
    <cfRule type="cellIs" dxfId="185" priority="122" operator="equal">
      <formula>0</formula>
    </cfRule>
  </conditionalFormatting>
  <conditionalFormatting sqref="C66">
    <cfRule type="cellIs" dxfId="184" priority="119" operator="equal">
      <formula>0</formula>
    </cfRule>
  </conditionalFormatting>
  <conditionalFormatting sqref="E66:G66">
    <cfRule type="cellIs" dxfId="183" priority="121" operator="equal">
      <formula>0</formula>
    </cfRule>
  </conditionalFormatting>
  <conditionalFormatting sqref="D66">
    <cfRule type="cellIs" dxfId="182" priority="120" operator="equal">
      <formula>0</formula>
    </cfRule>
  </conditionalFormatting>
  <conditionalFormatting sqref="I63:J65 C63:G65">
    <cfRule type="cellIs" dxfId="181" priority="118" operator="equal">
      <formula>0</formula>
    </cfRule>
  </conditionalFormatting>
  <conditionalFormatting sqref="K63:P65 H63:H65">
    <cfRule type="cellIs" dxfId="180" priority="117" operator="equal">
      <formula>0</formula>
    </cfRule>
  </conditionalFormatting>
  <conditionalFormatting sqref="I67:J70 C67:G70">
    <cfRule type="cellIs" dxfId="179" priority="116" operator="equal">
      <formula>0</formula>
    </cfRule>
  </conditionalFormatting>
  <conditionalFormatting sqref="K67:P70 H67:H70">
    <cfRule type="cellIs" dxfId="178" priority="115" operator="equal">
      <formula>0</formula>
    </cfRule>
  </conditionalFormatting>
  <conditionalFormatting sqref="C56:E56">
    <cfRule type="cellIs" dxfId="177" priority="114" operator="equal">
      <formula>0</formula>
    </cfRule>
  </conditionalFormatting>
  <conditionalFormatting sqref="C71:E72">
    <cfRule type="cellIs" dxfId="176" priority="113" operator="equal">
      <formula>0</formula>
    </cfRule>
  </conditionalFormatting>
  <conditionalFormatting sqref="I73:J76 D73:G76">
    <cfRule type="cellIs" dxfId="175" priority="112" operator="equal">
      <formula>0</formula>
    </cfRule>
  </conditionalFormatting>
  <conditionalFormatting sqref="H73:H76 K73:P76">
    <cfRule type="cellIs" dxfId="174" priority="111" operator="equal">
      <formula>0</formula>
    </cfRule>
  </conditionalFormatting>
  <conditionalFormatting sqref="C73:C76">
    <cfRule type="cellIs" dxfId="173" priority="110" operator="equal">
      <formula>0</formula>
    </cfRule>
  </conditionalFormatting>
  <conditionalFormatting sqref="I79:J79 C79:G79">
    <cfRule type="cellIs" dxfId="172" priority="109" operator="equal">
      <formula>0</formula>
    </cfRule>
  </conditionalFormatting>
  <conditionalFormatting sqref="K79:P79">
    <cfRule type="cellIs" dxfId="171" priority="108" operator="equal">
      <formula>0</formula>
    </cfRule>
  </conditionalFormatting>
  <conditionalFormatting sqref="H79">
    <cfRule type="cellIs" dxfId="170" priority="107" operator="equal">
      <formula>0</formula>
    </cfRule>
  </conditionalFormatting>
  <conditionalFormatting sqref="I89:J89 E89:G89">
    <cfRule type="cellIs" dxfId="169" priority="18" operator="equal">
      <formula>0</formula>
    </cfRule>
  </conditionalFormatting>
  <conditionalFormatting sqref="D89">
    <cfRule type="cellIs" dxfId="168" priority="17" operator="equal">
      <formula>0</formula>
    </cfRule>
  </conditionalFormatting>
  <conditionalFormatting sqref="H89">
    <cfRule type="cellIs" dxfId="167" priority="16" operator="equal">
      <formula>0</formula>
    </cfRule>
  </conditionalFormatting>
  <conditionalFormatting sqref="K89:P89">
    <cfRule type="cellIs" dxfId="166" priority="15" operator="equal">
      <formula>0</formula>
    </cfRule>
  </conditionalFormatting>
  <conditionalFormatting sqref="I90:J90 E90:G90">
    <cfRule type="cellIs" dxfId="165" priority="14" operator="equal">
      <formula>0</formula>
    </cfRule>
  </conditionalFormatting>
  <conditionalFormatting sqref="D90">
    <cfRule type="cellIs" dxfId="164" priority="13" operator="equal">
      <formula>0</formula>
    </cfRule>
  </conditionalFormatting>
  <conditionalFormatting sqref="H90:H91">
    <cfRule type="cellIs" dxfId="163" priority="12" operator="equal">
      <formula>0</formula>
    </cfRule>
  </conditionalFormatting>
  <conditionalFormatting sqref="K90:P90">
    <cfRule type="cellIs" dxfId="162" priority="11" operator="equal">
      <formula>0</formula>
    </cfRule>
  </conditionalFormatting>
  <conditionalFormatting sqref="I91:J91">
    <cfRule type="cellIs" dxfId="161" priority="10" operator="equal">
      <formula>0</formula>
    </cfRule>
  </conditionalFormatting>
  <conditionalFormatting sqref="K91:P91">
    <cfRule type="cellIs" dxfId="160" priority="9" operator="equal">
      <formula>0</formula>
    </cfRule>
  </conditionalFormatting>
  <conditionalFormatting sqref="C92">
    <cfRule type="cellIs" dxfId="159" priority="8" operator="equal">
      <formula>0</formula>
    </cfRule>
  </conditionalFormatting>
  <conditionalFormatting sqref="K92:P92">
    <cfRule type="cellIs" dxfId="158" priority="7" operator="equal">
      <formula>0</formula>
    </cfRule>
  </conditionalFormatting>
  <conditionalFormatting sqref="C88">
    <cfRule type="cellIs" dxfId="157" priority="6" operator="equal">
      <formula>0</formula>
    </cfRule>
  </conditionalFormatting>
  <conditionalFormatting sqref="K88:P88">
    <cfRule type="cellIs" dxfId="156" priority="5" operator="equal">
      <formula>0</formula>
    </cfRule>
  </conditionalFormatting>
  <pageMargins left="0.7" right="0.7" top="0.75" bottom="0.75" header="0.3" footer="0.3"/>
  <pageSetup paperSize="9" scale="83" orientation="landscape" r:id="rId1"/>
  <colBreaks count="1" manualBreakCount="1">
    <brk id="22"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216" operator="containsText" id="{D422C369-7259-49E7-A89B-9D562DEE2E41}">
            <xm:f>NOT(ISERROR(SEARCH("Tāme sastādīta ____. gada ___. ______________",A100)))</xm:f>
            <xm:f>"Tāme sastādīta ____. gada ___. ______________"</xm:f>
            <x14:dxf>
              <font>
                <color auto="1"/>
              </font>
              <fill>
                <patternFill>
                  <bgColor rgb="FFC6EFCE"/>
                </patternFill>
              </fill>
            </x14:dxf>
          </x14:cfRule>
          <xm:sqref>A100</xm:sqref>
        </x14:conditionalFormatting>
        <x14:conditionalFormatting xmlns:xm="http://schemas.microsoft.com/office/excel/2006/main">
          <x14:cfRule type="containsText" priority="215" operator="containsText" id="{D859E3E6-089F-4F16-889A-98EF63E5F3AC}">
            <xm:f>NOT(ISERROR(SEARCH("Sertifikāta Nr. _________________________________",A105)))</xm:f>
            <xm:f>"Sertifikāta Nr. _________________________________"</xm:f>
            <x14:dxf>
              <font>
                <color auto="1"/>
              </font>
              <fill>
                <patternFill>
                  <bgColor rgb="FFC6EFCE"/>
                </patternFill>
              </fill>
            </x14:dxf>
          </x14:cfRule>
          <xm:sqref>A105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79998168889431442"/>
  </sheetPr>
  <dimension ref="A1:AD962"/>
  <sheetViews>
    <sheetView topLeftCell="A18" zoomScale="115" zoomScaleNormal="115" workbookViewId="0">
      <selection activeCell="Q11" sqref="Q1:X1048576"/>
    </sheetView>
  </sheetViews>
  <sheetFormatPr defaultColWidth="9.109375" defaultRowHeight="15.6"/>
  <cols>
    <col min="1" max="1" width="4.5546875" style="1" customWidth="1"/>
    <col min="2" max="2" width="5.33203125" style="1" customWidth="1"/>
    <col min="3" max="3" width="52.5546875" style="1" customWidth="1"/>
    <col min="4" max="4" width="5.88671875" style="1" customWidth="1"/>
    <col min="5" max="5" width="8.6640625" style="1" customWidth="1"/>
    <col min="6" max="6" width="5.44140625" style="1" customWidth="1"/>
    <col min="7" max="7" width="5.88671875" style="1" customWidth="1"/>
    <col min="8" max="8" width="6.6640625" style="1" customWidth="1"/>
    <col min="9" max="9" width="8.33203125" style="1" customWidth="1"/>
    <col min="10" max="10" width="6.6640625" style="1" customWidth="1"/>
    <col min="11" max="11" width="7" style="1" customWidth="1"/>
    <col min="12" max="15" width="7.6640625" style="1" customWidth="1"/>
    <col min="16" max="16" width="9" style="1" customWidth="1"/>
    <col min="17" max="17" width="17.5546875" style="228" customWidth="1"/>
    <col min="18" max="18" width="9.6640625" style="228" customWidth="1"/>
    <col min="19" max="19" width="10.33203125" style="228" customWidth="1"/>
    <col min="20" max="22" width="9" style="228" customWidth="1"/>
    <col min="23" max="23" width="7.88671875" style="228" customWidth="1"/>
    <col min="24" max="24" width="16.33203125" style="228" customWidth="1"/>
    <col min="25" max="30" width="9.109375" style="228"/>
    <col min="31" max="16384" width="9.109375" style="1"/>
  </cols>
  <sheetData>
    <row r="1" spans="1:23">
      <c r="A1" s="152"/>
      <c r="B1" s="152"/>
      <c r="C1" s="153" t="s">
        <v>34</v>
      </c>
      <c r="D1" s="154">
        <f>'Kops a'!A18</f>
        <v>4</v>
      </c>
      <c r="E1" s="152"/>
      <c r="F1" s="152"/>
      <c r="G1" s="152"/>
      <c r="H1" s="152"/>
      <c r="I1" s="152"/>
      <c r="J1" s="152"/>
      <c r="K1" s="155"/>
      <c r="L1" s="155"/>
      <c r="M1" s="155"/>
      <c r="N1" s="156"/>
      <c r="O1" s="153"/>
      <c r="P1" s="157"/>
    </row>
    <row r="2" spans="1:23">
      <c r="A2" s="158"/>
      <c r="B2" s="158"/>
      <c r="C2" s="502" t="s">
        <v>182</v>
      </c>
      <c r="D2" s="502"/>
      <c r="E2" s="502"/>
      <c r="F2" s="502"/>
      <c r="G2" s="502"/>
      <c r="H2" s="502"/>
      <c r="I2" s="502"/>
      <c r="J2" s="158"/>
      <c r="K2" s="155"/>
      <c r="L2" s="155"/>
      <c r="M2" s="155"/>
      <c r="N2" s="155"/>
      <c r="O2" s="155"/>
      <c r="P2" s="155"/>
    </row>
    <row r="3" spans="1:23">
      <c r="A3" s="159"/>
      <c r="B3" s="159"/>
      <c r="C3" s="503" t="s">
        <v>13</v>
      </c>
      <c r="D3" s="503"/>
      <c r="E3" s="503"/>
      <c r="F3" s="503"/>
      <c r="G3" s="503"/>
      <c r="H3" s="503"/>
      <c r="I3" s="503"/>
      <c r="J3" s="159"/>
      <c r="K3" s="155"/>
      <c r="L3" s="155"/>
      <c r="M3" s="155"/>
      <c r="N3" s="155"/>
      <c r="O3" s="155"/>
      <c r="P3" s="155"/>
    </row>
    <row r="4" spans="1:23">
      <c r="A4" s="159"/>
      <c r="B4" s="159"/>
      <c r="C4" s="504" t="s">
        <v>48</v>
      </c>
      <c r="D4" s="504"/>
      <c r="E4" s="504"/>
      <c r="F4" s="504"/>
      <c r="G4" s="504"/>
      <c r="H4" s="504"/>
      <c r="I4" s="504"/>
      <c r="J4" s="159"/>
      <c r="K4" s="155"/>
      <c r="L4" s="155"/>
      <c r="M4" s="155"/>
      <c r="N4" s="155"/>
      <c r="O4" s="155"/>
      <c r="P4" s="155"/>
    </row>
    <row r="5" spans="1:23">
      <c r="A5" s="152"/>
      <c r="B5" s="152"/>
      <c r="C5" s="153" t="s">
        <v>1</v>
      </c>
      <c r="D5" s="519" t="str">
        <f>'Kops a'!D6</f>
        <v>Administrācijas ēka</v>
      </c>
      <c r="E5" s="519"/>
      <c r="F5" s="519"/>
      <c r="G5" s="519"/>
      <c r="H5" s="519"/>
      <c r="I5" s="519"/>
      <c r="J5" s="519"/>
      <c r="K5" s="519"/>
      <c r="L5" s="519"/>
      <c r="M5" s="160"/>
      <c r="N5" s="160"/>
      <c r="O5" s="160"/>
      <c r="P5" s="160"/>
    </row>
    <row r="6" spans="1:23">
      <c r="A6" s="152"/>
      <c r="B6" s="152"/>
      <c r="C6" s="153" t="s">
        <v>2</v>
      </c>
      <c r="D6" s="519" t="str">
        <f>'Kops a'!D7</f>
        <v>Energoefektivitātes paaugstināšana</v>
      </c>
      <c r="E6" s="519"/>
      <c r="F6" s="519"/>
      <c r="G6" s="519"/>
      <c r="H6" s="519"/>
      <c r="I6" s="519"/>
      <c r="J6" s="519"/>
      <c r="K6" s="519"/>
      <c r="L6" s="519"/>
      <c r="M6" s="160"/>
      <c r="N6" s="160"/>
      <c r="O6" s="160"/>
      <c r="P6" s="160"/>
    </row>
    <row r="7" spans="1:23">
      <c r="A7" s="152"/>
      <c r="B7" s="152"/>
      <c r="C7" s="153" t="s">
        <v>3</v>
      </c>
      <c r="D7" s="519" t="str">
        <f>'Kops a'!D8</f>
        <v>Jaunā ielā 2A, Limbaži, Limbažu novads, Latvija, LV-4001</v>
      </c>
      <c r="E7" s="519"/>
      <c r="F7" s="519"/>
      <c r="G7" s="519"/>
      <c r="H7" s="519"/>
      <c r="I7" s="519"/>
      <c r="J7" s="519"/>
      <c r="K7" s="519"/>
      <c r="L7" s="519"/>
      <c r="M7" s="160"/>
      <c r="N7" s="160"/>
      <c r="O7" s="160"/>
      <c r="P7" s="160"/>
    </row>
    <row r="8" spans="1:23">
      <c r="A8" s="152"/>
      <c r="B8" s="152"/>
      <c r="C8" s="161" t="s">
        <v>16</v>
      </c>
      <c r="D8" s="519" t="str">
        <f>'Kops a'!D9</f>
        <v>EIRO210222/001</v>
      </c>
      <c r="E8" s="519"/>
      <c r="F8" s="519"/>
      <c r="G8" s="519"/>
      <c r="H8" s="519"/>
      <c r="I8" s="519"/>
      <c r="J8" s="519"/>
      <c r="K8" s="519"/>
      <c r="L8" s="519"/>
      <c r="M8" s="160"/>
      <c r="N8" s="160"/>
      <c r="O8" s="160"/>
      <c r="P8" s="160"/>
    </row>
    <row r="9" spans="1:23" ht="30" customHeight="1">
      <c r="A9" s="162"/>
      <c r="B9" s="162"/>
      <c r="C9" s="162" t="s">
        <v>153</v>
      </c>
      <c r="D9" s="162"/>
      <c r="E9" s="162"/>
      <c r="F9" s="162"/>
      <c r="G9" s="162"/>
      <c r="H9" s="162"/>
      <c r="I9" s="162"/>
      <c r="J9" s="509" t="s">
        <v>35</v>
      </c>
      <c r="K9" s="509"/>
      <c r="L9" s="509"/>
      <c r="M9" s="509"/>
      <c r="N9" s="540">
        <f>P63</f>
        <v>0</v>
      </c>
      <c r="O9" s="540"/>
      <c r="P9" s="162"/>
    </row>
    <row r="10" spans="1:23">
      <c r="A10" s="163"/>
      <c r="B10" s="164"/>
      <c r="C10" s="161"/>
      <c r="D10" s="152"/>
      <c r="E10" s="152"/>
      <c r="F10" s="152"/>
      <c r="G10" s="152"/>
      <c r="H10" s="152"/>
      <c r="I10" s="152"/>
      <c r="J10" s="152"/>
      <c r="K10" s="152"/>
      <c r="L10" s="158"/>
      <c r="M10" s="158"/>
      <c r="N10" s="155"/>
      <c r="O10" s="165"/>
      <c r="P10" s="166">
        <f>A68</f>
        <v>0</v>
      </c>
    </row>
    <row r="11" spans="1:23" ht="16.2" thickBot="1">
      <c r="A11" s="163"/>
      <c r="B11" s="164"/>
      <c r="C11" s="161"/>
      <c r="D11" s="152"/>
      <c r="E11" s="152"/>
      <c r="F11" s="152"/>
      <c r="G11" s="152"/>
      <c r="H11" s="152"/>
      <c r="I11" s="152"/>
      <c r="J11" s="152"/>
      <c r="K11" s="152"/>
      <c r="L11" s="167"/>
      <c r="M11" s="167"/>
      <c r="N11" s="168"/>
      <c r="O11" s="156"/>
      <c r="P11" s="152"/>
    </row>
    <row r="12" spans="1:23">
      <c r="A12" s="530" t="s">
        <v>19</v>
      </c>
      <c r="B12" s="532" t="s">
        <v>36</v>
      </c>
      <c r="C12" s="525" t="s">
        <v>37</v>
      </c>
      <c r="D12" s="535" t="s">
        <v>38</v>
      </c>
      <c r="E12" s="537" t="s">
        <v>39</v>
      </c>
      <c r="F12" s="524" t="s">
        <v>40</v>
      </c>
      <c r="G12" s="525"/>
      <c r="H12" s="525"/>
      <c r="I12" s="525"/>
      <c r="J12" s="525"/>
      <c r="K12" s="526"/>
      <c r="L12" s="541" t="s">
        <v>41</v>
      </c>
      <c r="M12" s="525"/>
      <c r="N12" s="525"/>
      <c r="O12" s="525"/>
      <c r="P12" s="526"/>
    </row>
    <row r="13" spans="1:23" ht="126.75" customHeight="1" thickBot="1">
      <c r="A13" s="531"/>
      <c r="B13" s="533"/>
      <c r="C13" s="534"/>
      <c r="D13" s="536"/>
      <c r="E13" s="538"/>
      <c r="F13" s="434" t="s">
        <v>42</v>
      </c>
      <c r="G13" s="95" t="s">
        <v>43</v>
      </c>
      <c r="H13" s="95" t="s">
        <v>44</v>
      </c>
      <c r="I13" s="95" t="s">
        <v>45</v>
      </c>
      <c r="J13" s="95" t="s">
        <v>46</v>
      </c>
      <c r="K13" s="96" t="s">
        <v>47</v>
      </c>
      <c r="L13" s="94" t="s">
        <v>42</v>
      </c>
      <c r="M13" s="95" t="s">
        <v>44</v>
      </c>
      <c r="N13" s="95" t="s">
        <v>45</v>
      </c>
      <c r="O13" s="95" t="s">
        <v>46</v>
      </c>
      <c r="P13" s="96" t="s">
        <v>47</v>
      </c>
      <c r="Q13" s="248"/>
    </row>
    <row r="14" spans="1:23" ht="21.75" customHeight="1">
      <c r="A14" s="423"/>
      <c r="B14" s="424"/>
      <c r="C14" s="429" t="s">
        <v>67</v>
      </c>
      <c r="D14" s="432"/>
      <c r="E14" s="433"/>
      <c r="F14" s="151"/>
      <c r="G14" s="7"/>
      <c r="H14" s="7"/>
      <c r="I14" s="7"/>
      <c r="J14" s="7"/>
      <c r="K14" s="8"/>
      <c r="L14" s="15"/>
      <c r="M14" s="7"/>
      <c r="N14" s="7"/>
      <c r="O14" s="7"/>
      <c r="P14" s="8"/>
      <c r="R14" s="257"/>
      <c r="S14" s="257"/>
      <c r="T14" s="258"/>
      <c r="U14" s="259"/>
      <c r="V14" s="260"/>
      <c r="W14" s="257"/>
    </row>
    <row r="15" spans="1:23" ht="17.25" customHeight="1">
      <c r="A15" s="88">
        <v>1</v>
      </c>
      <c r="B15" s="10"/>
      <c r="C15" s="50" t="s">
        <v>383</v>
      </c>
      <c r="D15" s="48" t="s">
        <v>52</v>
      </c>
      <c r="E15" s="123">
        <v>23</v>
      </c>
      <c r="F15" s="70"/>
      <c r="G15" s="11"/>
      <c r="H15" s="11"/>
      <c r="I15" s="48"/>
      <c r="J15" s="48"/>
      <c r="K15" s="12"/>
      <c r="L15" s="16"/>
      <c r="M15" s="11"/>
      <c r="N15" s="11"/>
      <c r="O15" s="11"/>
      <c r="P15" s="12"/>
      <c r="Q15" s="257"/>
      <c r="R15" s="257"/>
      <c r="S15" s="257"/>
      <c r="T15" s="258"/>
      <c r="U15" s="259"/>
      <c r="V15" s="260"/>
      <c r="W15" s="257"/>
    </row>
    <row r="16" spans="1:23">
      <c r="A16" s="88">
        <v>2</v>
      </c>
      <c r="B16" s="10"/>
      <c r="C16" s="41" t="s">
        <v>384</v>
      </c>
      <c r="D16" s="18" t="s">
        <v>51</v>
      </c>
      <c r="E16" s="122">
        <v>41.4</v>
      </c>
      <c r="F16" s="60"/>
      <c r="G16" s="11"/>
      <c r="H16" s="11"/>
      <c r="I16" s="39"/>
      <c r="J16" s="39"/>
      <c r="K16" s="12"/>
      <c r="L16" s="16"/>
      <c r="M16" s="11"/>
      <c r="N16" s="11"/>
      <c r="O16" s="11"/>
      <c r="P16" s="12"/>
      <c r="Q16" s="257"/>
      <c r="R16" s="257"/>
      <c r="S16" s="257"/>
      <c r="T16" s="258"/>
      <c r="U16" s="259"/>
      <c r="V16" s="260"/>
      <c r="W16" s="257"/>
    </row>
    <row r="17" spans="1:23" ht="16.5" customHeight="1">
      <c r="A17" s="88">
        <v>3</v>
      </c>
      <c r="B17" s="10"/>
      <c r="C17" s="41" t="s">
        <v>171</v>
      </c>
      <c r="D17" s="18" t="s">
        <v>51</v>
      </c>
      <c r="E17" s="122">
        <v>19.18</v>
      </c>
      <c r="F17" s="60"/>
      <c r="G17" s="11"/>
      <c r="H17" s="11"/>
      <c r="I17" s="39"/>
      <c r="J17" s="39"/>
      <c r="K17" s="12"/>
      <c r="L17" s="16"/>
      <c r="M17" s="11"/>
      <c r="N17" s="11"/>
      <c r="O17" s="11"/>
      <c r="P17" s="12"/>
      <c r="Q17" s="257"/>
      <c r="R17" s="257"/>
      <c r="S17" s="257"/>
      <c r="T17" s="258"/>
      <c r="U17" s="259"/>
      <c r="V17" s="260"/>
      <c r="W17" s="257"/>
    </row>
    <row r="18" spans="1:23" ht="16.5" customHeight="1">
      <c r="A18" s="88">
        <v>4</v>
      </c>
      <c r="B18" s="10"/>
      <c r="C18" s="53" t="s">
        <v>172</v>
      </c>
      <c r="D18" s="57" t="s">
        <v>51</v>
      </c>
      <c r="E18" s="128">
        <f>+E16</f>
        <v>41.4</v>
      </c>
      <c r="F18" s="73"/>
      <c r="G18" s="11"/>
      <c r="H18" s="11"/>
      <c r="I18" s="58"/>
      <c r="J18" s="58"/>
      <c r="K18" s="12"/>
      <c r="L18" s="16"/>
      <c r="M18" s="11"/>
      <c r="N18" s="11"/>
      <c r="O18" s="11"/>
      <c r="P18" s="12"/>
      <c r="Q18" s="257"/>
      <c r="R18" s="257"/>
      <c r="S18" s="257"/>
      <c r="T18" s="258"/>
      <c r="U18" s="257"/>
      <c r="V18" s="257"/>
      <c r="W18" s="257"/>
    </row>
    <row r="19" spans="1:23" ht="26.4">
      <c r="A19" s="88">
        <v>7</v>
      </c>
      <c r="B19" s="10"/>
      <c r="C19" s="20" t="s">
        <v>174</v>
      </c>
      <c r="D19" s="48" t="s">
        <v>69</v>
      </c>
      <c r="E19" s="123">
        <f>136.67*0.3</f>
        <v>41.000999999999998</v>
      </c>
      <c r="F19" s="13"/>
      <c r="G19" s="11"/>
      <c r="H19" s="11"/>
      <c r="I19" s="48"/>
      <c r="J19" s="39"/>
      <c r="K19" s="12"/>
      <c r="L19" s="16"/>
      <c r="M19" s="11"/>
      <c r="N19" s="11"/>
      <c r="O19" s="11"/>
      <c r="P19" s="12"/>
      <c r="Q19" s="257"/>
      <c r="R19" s="257"/>
      <c r="S19" s="257"/>
      <c r="T19" s="258"/>
      <c r="U19" s="257"/>
      <c r="V19" s="257"/>
      <c r="W19" s="257"/>
    </row>
    <row r="20" spans="1:23" ht="14.25" customHeight="1">
      <c r="A20" s="88"/>
      <c r="B20" s="10"/>
      <c r="C20" s="40" t="s">
        <v>130</v>
      </c>
      <c r="D20" s="32" t="s">
        <v>111</v>
      </c>
      <c r="E20" s="124">
        <f>E19*0.3</f>
        <v>12.300299999999998</v>
      </c>
      <c r="F20" s="13"/>
      <c r="G20" s="11"/>
      <c r="H20" s="11"/>
      <c r="I20" s="48"/>
      <c r="J20" s="48"/>
      <c r="K20" s="12"/>
      <c r="L20" s="16"/>
      <c r="M20" s="11"/>
      <c r="N20" s="11"/>
      <c r="O20" s="11"/>
      <c r="P20" s="12"/>
      <c r="Q20" s="257"/>
      <c r="R20" s="257"/>
      <c r="S20" s="257"/>
      <c r="T20" s="257"/>
      <c r="U20" s="257"/>
      <c r="V20" s="257"/>
      <c r="W20" s="257"/>
    </row>
    <row r="21" spans="1:23" ht="14.25" customHeight="1">
      <c r="A21" s="88"/>
      <c r="B21" s="10"/>
      <c r="C21" s="97" t="s">
        <v>131</v>
      </c>
      <c r="D21" s="98" t="s">
        <v>100</v>
      </c>
      <c r="E21" s="124">
        <f>E19*10</f>
        <v>410.01</v>
      </c>
      <c r="F21" s="13"/>
      <c r="G21" s="11"/>
      <c r="H21" s="11"/>
      <c r="I21" s="48"/>
      <c r="J21" s="48"/>
      <c r="K21" s="12"/>
      <c r="L21" s="16"/>
      <c r="M21" s="11"/>
      <c r="N21" s="11"/>
      <c r="O21" s="11"/>
      <c r="P21" s="12"/>
      <c r="Q21" s="257"/>
      <c r="R21" s="257"/>
      <c r="S21" s="257"/>
      <c r="T21" s="257"/>
      <c r="U21" s="257"/>
      <c r="V21" s="257"/>
      <c r="W21" s="257"/>
    </row>
    <row r="22" spans="1:23" ht="14.25" customHeight="1">
      <c r="A22" s="88">
        <v>8</v>
      </c>
      <c r="B22" s="10"/>
      <c r="C22" s="263" t="s">
        <v>173</v>
      </c>
      <c r="D22" s="14" t="s">
        <v>52</v>
      </c>
      <c r="E22" s="218">
        <v>1</v>
      </c>
      <c r="F22" s="151"/>
      <c r="G22" s="7"/>
      <c r="H22" s="264"/>
      <c r="I22" s="265"/>
      <c r="J22" s="265"/>
      <c r="K22" s="266"/>
      <c r="L22" s="267"/>
      <c r="M22" s="264"/>
      <c r="N22" s="264"/>
      <c r="O22" s="264"/>
      <c r="P22" s="266"/>
      <c r="Q22" s="257"/>
      <c r="R22" s="257"/>
      <c r="S22" s="257"/>
      <c r="T22" s="257"/>
      <c r="U22" s="257"/>
      <c r="V22" s="257"/>
      <c r="W22" s="257"/>
    </row>
    <row r="23" spans="1:23" ht="30.75" customHeight="1">
      <c r="A23" s="88">
        <v>9</v>
      </c>
      <c r="B23" s="10"/>
      <c r="C23" s="20" t="s">
        <v>175</v>
      </c>
      <c r="D23" s="48" t="s">
        <v>69</v>
      </c>
      <c r="E23" s="123">
        <f>5.45*0.3</f>
        <v>1.635</v>
      </c>
      <c r="F23" s="13"/>
      <c r="G23" s="11"/>
      <c r="H23" s="11"/>
      <c r="I23" s="48"/>
      <c r="J23" s="39"/>
      <c r="K23" s="12"/>
      <c r="L23" s="16"/>
      <c r="M23" s="11"/>
      <c r="N23" s="11"/>
      <c r="O23" s="11"/>
      <c r="P23" s="12"/>
      <c r="Q23" s="254"/>
      <c r="R23" s="261"/>
      <c r="S23" s="262"/>
    </row>
    <row r="24" spans="1:23" ht="16.5" customHeight="1">
      <c r="A24" s="88"/>
      <c r="B24" s="10"/>
      <c r="C24" s="40" t="s">
        <v>130</v>
      </c>
      <c r="D24" s="32" t="s">
        <v>111</v>
      </c>
      <c r="E24" s="124">
        <f>E23*0.3</f>
        <v>0.49049999999999999</v>
      </c>
      <c r="F24" s="13"/>
      <c r="G24" s="11"/>
      <c r="H24" s="11"/>
      <c r="I24" s="48"/>
      <c r="J24" s="48"/>
      <c r="K24" s="12"/>
      <c r="L24" s="16"/>
      <c r="M24" s="11"/>
      <c r="N24" s="11"/>
      <c r="O24" s="11"/>
      <c r="P24" s="12"/>
      <c r="Q24" s="254"/>
      <c r="R24" s="539"/>
      <c r="S24" s="539"/>
      <c r="T24" s="539"/>
      <c r="U24" s="539"/>
      <c r="V24" s="539"/>
    </row>
    <row r="25" spans="1:23">
      <c r="A25" s="88"/>
      <c r="B25" s="10"/>
      <c r="C25" s="97" t="s">
        <v>131</v>
      </c>
      <c r="D25" s="98" t="s">
        <v>100</v>
      </c>
      <c r="E25" s="124">
        <f>E23*10</f>
        <v>16.350000000000001</v>
      </c>
      <c r="F25" s="13"/>
      <c r="G25" s="11"/>
      <c r="H25" s="11"/>
      <c r="I25" s="48"/>
      <c r="J25" s="48"/>
      <c r="K25" s="12"/>
      <c r="L25" s="16"/>
      <c r="M25" s="11"/>
      <c r="N25" s="11"/>
      <c r="O25" s="11"/>
      <c r="P25" s="12"/>
      <c r="Q25" s="254"/>
      <c r="R25" s="539"/>
      <c r="S25" s="539"/>
      <c r="T25" s="539"/>
      <c r="U25" s="539"/>
      <c r="V25" s="539"/>
    </row>
    <row r="26" spans="1:23" ht="26.4">
      <c r="A26" s="88">
        <v>10</v>
      </c>
      <c r="B26" s="10"/>
      <c r="C26" s="269" t="s">
        <v>176</v>
      </c>
      <c r="D26" s="98" t="s">
        <v>69</v>
      </c>
      <c r="E26" s="124">
        <f>112.76*0.125</f>
        <v>14.095000000000001</v>
      </c>
      <c r="F26" s="13"/>
      <c r="G26" s="11"/>
      <c r="H26" s="11"/>
      <c r="I26" s="48"/>
      <c r="J26" s="39"/>
      <c r="K26" s="12"/>
      <c r="L26" s="16"/>
      <c r="M26" s="11"/>
      <c r="N26" s="11"/>
      <c r="O26" s="11"/>
      <c r="P26" s="12"/>
      <c r="Q26" s="254"/>
      <c r="R26" s="268"/>
      <c r="S26" s="268"/>
      <c r="T26" s="268"/>
      <c r="U26" s="268"/>
      <c r="V26" s="268"/>
    </row>
    <row r="27" spans="1:23" ht="17.399999999999999">
      <c r="A27" s="88"/>
      <c r="B27" s="10"/>
      <c r="C27" s="40" t="s">
        <v>130</v>
      </c>
      <c r="D27" s="32" t="s">
        <v>111</v>
      </c>
      <c r="E27" s="124">
        <f>E26*0.3</f>
        <v>4.2285000000000004</v>
      </c>
      <c r="F27" s="13"/>
      <c r="G27" s="11"/>
      <c r="H27" s="11"/>
      <c r="I27" s="48"/>
      <c r="J27" s="48"/>
      <c r="K27" s="12"/>
      <c r="L27" s="16"/>
      <c r="M27" s="11"/>
      <c r="N27" s="11"/>
      <c r="O27" s="11"/>
      <c r="P27" s="12"/>
      <c r="Q27" s="254"/>
      <c r="R27" s="268"/>
      <c r="S27" s="268"/>
      <c r="T27" s="268"/>
      <c r="U27" s="268"/>
      <c r="V27" s="268"/>
    </row>
    <row r="28" spans="1:23" ht="17.399999999999999">
      <c r="A28" s="88"/>
      <c r="B28" s="10"/>
      <c r="C28" s="97" t="s">
        <v>131</v>
      </c>
      <c r="D28" s="98" t="s">
        <v>100</v>
      </c>
      <c r="E28" s="124">
        <f>E26*10</f>
        <v>140.95000000000002</v>
      </c>
      <c r="F28" s="13"/>
      <c r="G28" s="11"/>
      <c r="H28" s="11"/>
      <c r="I28" s="48"/>
      <c r="J28" s="48"/>
      <c r="K28" s="12"/>
      <c r="L28" s="16"/>
      <c r="M28" s="11"/>
      <c r="N28" s="11"/>
      <c r="O28" s="11"/>
      <c r="P28" s="12"/>
      <c r="Q28" s="254"/>
      <c r="R28" s="268"/>
      <c r="S28" s="268"/>
      <c r="T28" s="268"/>
      <c r="U28" s="268"/>
      <c r="V28" s="268"/>
    </row>
    <row r="29" spans="1:23" ht="30" customHeight="1">
      <c r="A29" s="88">
        <v>11</v>
      </c>
      <c r="B29" s="10"/>
      <c r="C29" s="42" t="s">
        <v>77</v>
      </c>
      <c r="D29" s="18" t="s">
        <v>78</v>
      </c>
      <c r="E29" s="122">
        <v>8</v>
      </c>
      <c r="F29" s="60"/>
      <c r="G29" s="11"/>
      <c r="H29" s="11"/>
      <c r="I29" s="21"/>
      <c r="J29" s="39"/>
      <c r="K29" s="12"/>
      <c r="L29" s="16"/>
      <c r="M29" s="11"/>
      <c r="N29" s="11"/>
      <c r="O29" s="11"/>
      <c r="P29" s="12"/>
      <c r="Q29" s="254"/>
    </row>
    <row r="30" spans="1:23" ht="33" customHeight="1">
      <c r="A30" s="9"/>
      <c r="B30" s="10"/>
      <c r="C30" s="90" t="s">
        <v>177</v>
      </c>
      <c r="D30" s="91" t="s">
        <v>52</v>
      </c>
      <c r="E30" s="126">
        <f>+E31+E32+E33</f>
        <v>23</v>
      </c>
      <c r="F30" s="13"/>
      <c r="G30" s="11"/>
      <c r="H30" s="11"/>
      <c r="I30" s="11"/>
      <c r="J30" s="11"/>
      <c r="K30" s="12"/>
      <c r="L30" s="16"/>
      <c r="M30" s="11"/>
      <c r="N30" s="11"/>
      <c r="O30" s="11"/>
      <c r="P30" s="12"/>
    </row>
    <row r="31" spans="1:23" ht="77.25" customHeight="1">
      <c r="A31" s="87">
        <v>12</v>
      </c>
      <c r="B31" s="10"/>
      <c r="C31" s="50" t="s">
        <v>178</v>
      </c>
      <c r="D31" s="48" t="s">
        <v>52</v>
      </c>
      <c r="E31" s="123">
        <v>8</v>
      </c>
      <c r="F31" s="70"/>
      <c r="G31" s="11"/>
      <c r="H31" s="11"/>
      <c r="I31" s="48"/>
      <c r="J31" s="48"/>
      <c r="K31" s="12"/>
      <c r="L31" s="16"/>
      <c r="M31" s="11"/>
      <c r="N31" s="11"/>
      <c r="O31" s="11"/>
      <c r="P31" s="12"/>
      <c r="Q31" s="249"/>
    </row>
    <row r="32" spans="1:23" ht="85.5" customHeight="1">
      <c r="A32" s="87">
        <v>13</v>
      </c>
      <c r="B32" s="10"/>
      <c r="C32" s="50" t="s">
        <v>179</v>
      </c>
      <c r="D32" s="48" t="s">
        <v>52</v>
      </c>
      <c r="E32" s="123">
        <v>12</v>
      </c>
      <c r="F32" s="70"/>
      <c r="G32" s="11"/>
      <c r="H32" s="11"/>
      <c r="I32" s="48"/>
      <c r="J32" s="48"/>
      <c r="K32" s="12"/>
      <c r="L32" s="16"/>
      <c r="M32" s="11"/>
      <c r="N32" s="11"/>
      <c r="O32" s="11"/>
      <c r="P32" s="12"/>
      <c r="Q32" s="248"/>
      <c r="S32" s="255"/>
      <c r="T32" s="256"/>
      <c r="U32" s="256"/>
      <c r="V32" s="256"/>
      <c r="W32" s="256"/>
    </row>
    <row r="33" spans="1:18" ht="66">
      <c r="A33" s="87">
        <v>14</v>
      </c>
      <c r="B33" s="10"/>
      <c r="C33" s="50" t="s">
        <v>180</v>
      </c>
      <c r="D33" s="48" t="s">
        <v>52</v>
      </c>
      <c r="E33" s="123">
        <v>3</v>
      </c>
      <c r="F33" s="70"/>
      <c r="G33" s="11"/>
      <c r="H33" s="11"/>
      <c r="I33" s="48"/>
      <c r="J33" s="48"/>
      <c r="K33" s="12"/>
      <c r="L33" s="16"/>
      <c r="M33" s="11"/>
      <c r="N33" s="11"/>
      <c r="O33" s="11"/>
      <c r="P33" s="12"/>
      <c r="Q33" s="233"/>
    </row>
    <row r="34" spans="1:18" ht="15.75" customHeight="1">
      <c r="A34" s="99">
        <v>15</v>
      </c>
      <c r="B34" s="10"/>
      <c r="C34" s="38" t="s">
        <v>132</v>
      </c>
      <c r="D34" s="18" t="s">
        <v>69</v>
      </c>
      <c r="E34" s="124">
        <v>48.48</v>
      </c>
      <c r="F34" s="13"/>
      <c r="G34" s="11"/>
      <c r="H34" s="11"/>
      <c r="I34" s="48"/>
      <c r="J34" s="48"/>
      <c r="K34" s="12"/>
      <c r="L34" s="16"/>
      <c r="M34" s="11"/>
      <c r="N34" s="11"/>
      <c r="O34" s="11"/>
      <c r="P34" s="12"/>
      <c r="Q34" s="233"/>
      <c r="R34" s="252"/>
    </row>
    <row r="35" spans="1:18" ht="15.75" customHeight="1">
      <c r="A35" s="99"/>
      <c r="B35" s="10"/>
      <c r="C35" s="100" t="s">
        <v>133</v>
      </c>
      <c r="D35" s="101" t="s">
        <v>52</v>
      </c>
      <c r="E35" s="125">
        <f>+E34*2.6</f>
        <v>126.048</v>
      </c>
      <c r="F35" s="13"/>
      <c r="G35" s="11"/>
      <c r="H35" s="11"/>
      <c r="I35" s="102"/>
      <c r="J35" s="102"/>
      <c r="K35" s="12"/>
      <c r="L35" s="16"/>
      <c r="M35" s="11"/>
      <c r="N35" s="11"/>
      <c r="O35" s="11"/>
      <c r="P35" s="12"/>
      <c r="Q35" s="233"/>
      <c r="R35" s="252"/>
    </row>
    <row r="36" spans="1:18" ht="15.75" customHeight="1">
      <c r="A36" s="99"/>
      <c r="B36" s="10"/>
      <c r="C36" s="103" t="s">
        <v>134</v>
      </c>
      <c r="D36" s="102" t="s">
        <v>52</v>
      </c>
      <c r="E36" s="125">
        <f>+E34*2</f>
        <v>96.96</v>
      </c>
      <c r="F36" s="13"/>
      <c r="G36" s="11"/>
      <c r="H36" s="11"/>
      <c r="I36" s="102"/>
      <c r="J36" s="102"/>
      <c r="K36" s="12"/>
      <c r="L36" s="16"/>
      <c r="M36" s="11"/>
      <c r="N36" s="11"/>
      <c r="O36" s="11"/>
      <c r="P36" s="12"/>
      <c r="Q36" s="233"/>
      <c r="R36" s="252"/>
    </row>
    <row r="37" spans="1:18" ht="15.75" customHeight="1">
      <c r="A37" s="99"/>
      <c r="B37" s="10"/>
      <c r="C37" s="100" t="s">
        <v>135</v>
      </c>
      <c r="D37" s="101" t="s">
        <v>52</v>
      </c>
      <c r="E37" s="125">
        <f>+E34*0.45</f>
        <v>21.815999999999999</v>
      </c>
      <c r="F37" s="13"/>
      <c r="G37" s="11"/>
      <c r="H37" s="11"/>
      <c r="I37" s="102"/>
      <c r="J37" s="102"/>
      <c r="K37" s="12"/>
      <c r="L37" s="16"/>
      <c r="M37" s="11"/>
      <c r="N37" s="11"/>
      <c r="O37" s="11"/>
      <c r="P37" s="12"/>
      <c r="Q37" s="233"/>
      <c r="R37" s="252"/>
    </row>
    <row r="38" spans="1:18" ht="15.75" customHeight="1">
      <c r="A38" s="99"/>
      <c r="B38" s="10"/>
      <c r="C38" s="100" t="s">
        <v>136</v>
      </c>
      <c r="D38" s="101" t="s">
        <v>52</v>
      </c>
      <c r="E38" s="125">
        <f>+E34*2.5</f>
        <v>121.19999999999999</v>
      </c>
      <c r="F38" s="13"/>
      <c r="G38" s="11"/>
      <c r="H38" s="11"/>
      <c r="I38" s="102"/>
      <c r="J38" s="102"/>
      <c r="K38" s="12"/>
      <c r="L38" s="16"/>
      <c r="M38" s="11"/>
      <c r="N38" s="11"/>
      <c r="O38" s="11"/>
      <c r="P38" s="12"/>
      <c r="Q38" s="233"/>
    </row>
    <row r="39" spans="1:18" ht="15.75" customHeight="1">
      <c r="A39" s="99"/>
      <c r="B39" s="10"/>
      <c r="C39" s="100" t="s">
        <v>137</v>
      </c>
      <c r="D39" s="101" t="s">
        <v>111</v>
      </c>
      <c r="E39" s="125">
        <f>+E34*0.25</f>
        <v>12.12</v>
      </c>
      <c r="F39" s="13"/>
      <c r="G39" s="11"/>
      <c r="H39" s="11"/>
      <c r="I39" s="102"/>
      <c r="J39" s="102"/>
      <c r="K39" s="12"/>
      <c r="L39" s="16"/>
      <c r="M39" s="11"/>
      <c r="N39" s="11"/>
      <c r="O39" s="11"/>
      <c r="P39" s="12"/>
      <c r="Q39" s="233"/>
    </row>
    <row r="40" spans="1:18" ht="26.4">
      <c r="A40" s="99">
        <v>16</v>
      </c>
      <c r="B40" s="10"/>
      <c r="C40" s="104" t="s">
        <v>138</v>
      </c>
      <c r="D40" s="48" t="s">
        <v>51</v>
      </c>
      <c r="E40" s="123">
        <v>136.66999999999999</v>
      </c>
      <c r="F40" s="70"/>
      <c r="G40" s="11"/>
      <c r="H40" s="11"/>
      <c r="I40" s="48"/>
      <c r="J40" s="48"/>
      <c r="K40" s="12"/>
      <c r="L40" s="16"/>
      <c r="M40" s="11"/>
      <c r="N40" s="11"/>
      <c r="O40" s="11"/>
      <c r="P40" s="12"/>
      <c r="Q40" s="233"/>
    </row>
    <row r="41" spans="1:18" ht="30.75" customHeight="1">
      <c r="A41" s="99"/>
      <c r="B41" s="10"/>
      <c r="C41" s="49" t="s">
        <v>139</v>
      </c>
      <c r="D41" s="48" t="s">
        <v>51</v>
      </c>
      <c r="E41" s="123">
        <f>+E40*1.05</f>
        <v>143.5035</v>
      </c>
      <c r="F41" s="70"/>
      <c r="G41" s="11"/>
      <c r="H41" s="11"/>
      <c r="I41" s="48"/>
      <c r="J41" s="48"/>
      <c r="K41" s="12"/>
      <c r="L41" s="16"/>
      <c r="M41" s="11"/>
      <c r="N41" s="11"/>
      <c r="O41" s="11"/>
      <c r="P41" s="12"/>
      <c r="Q41" s="233"/>
    </row>
    <row r="42" spans="1:18" ht="66">
      <c r="A42" s="87">
        <v>17</v>
      </c>
      <c r="B42" s="10"/>
      <c r="C42" s="50" t="s">
        <v>166</v>
      </c>
      <c r="D42" s="48" t="s">
        <v>69</v>
      </c>
      <c r="E42" s="123">
        <f>95.27*0.3</f>
        <v>28.581</v>
      </c>
      <c r="F42" s="60"/>
      <c r="G42" s="11"/>
      <c r="H42" s="11"/>
      <c r="I42" s="21"/>
      <c r="J42" s="21"/>
      <c r="K42" s="12"/>
      <c r="L42" s="16"/>
      <c r="M42" s="11"/>
      <c r="N42" s="11"/>
      <c r="O42" s="11"/>
      <c r="P42" s="12"/>
    </row>
    <row r="43" spans="1:18" ht="39.6">
      <c r="A43" s="87">
        <v>18</v>
      </c>
      <c r="B43" s="10"/>
      <c r="C43" s="50" t="s">
        <v>140</v>
      </c>
      <c r="D43" s="48" t="s">
        <v>69</v>
      </c>
      <c r="E43" s="123">
        <f>+E40*0.15</f>
        <v>20.500499999999999</v>
      </c>
      <c r="F43" s="70"/>
      <c r="G43" s="11"/>
      <c r="H43" s="11"/>
      <c r="I43" s="48"/>
      <c r="J43" s="48"/>
      <c r="K43" s="12"/>
      <c r="L43" s="16"/>
      <c r="M43" s="11"/>
      <c r="N43" s="11"/>
      <c r="O43" s="11"/>
      <c r="P43" s="12"/>
    </row>
    <row r="44" spans="1:18">
      <c r="A44" s="88">
        <v>19</v>
      </c>
      <c r="B44" s="10"/>
      <c r="C44" s="50" t="s">
        <v>141</v>
      </c>
      <c r="D44" s="48" t="s">
        <v>69</v>
      </c>
      <c r="E44" s="123">
        <f>+E45*0.3</f>
        <v>12.42</v>
      </c>
      <c r="F44" s="70"/>
      <c r="G44" s="11"/>
      <c r="H44" s="11"/>
      <c r="I44" s="48"/>
      <c r="J44" s="48"/>
      <c r="K44" s="12"/>
      <c r="L44" s="16"/>
      <c r="M44" s="11"/>
      <c r="N44" s="11"/>
      <c r="O44" s="11"/>
      <c r="P44" s="12"/>
    </row>
    <row r="45" spans="1:18">
      <c r="A45" s="88">
        <v>20</v>
      </c>
      <c r="B45" s="10"/>
      <c r="C45" s="50" t="s">
        <v>142</v>
      </c>
      <c r="D45" s="48" t="s">
        <v>51</v>
      </c>
      <c r="E45" s="122">
        <v>41.4</v>
      </c>
      <c r="F45" s="70"/>
      <c r="G45" s="11"/>
      <c r="H45" s="11"/>
      <c r="I45" s="48"/>
      <c r="J45" s="48"/>
      <c r="K45" s="12"/>
      <c r="L45" s="16"/>
      <c r="M45" s="11"/>
      <c r="N45" s="11"/>
      <c r="O45" s="11"/>
      <c r="P45" s="12"/>
    </row>
    <row r="46" spans="1:18">
      <c r="A46" s="88"/>
      <c r="B46" s="10"/>
      <c r="C46" s="49" t="s">
        <v>143</v>
      </c>
      <c r="D46" s="48" t="s">
        <v>51</v>
      </c>
      <c r="E46" s="123">
        <f>+E45*1.05</f>
        <v>43.47</v>
      </c>
      <c r="F46" s="70"/>
      <c r="G46" s="11"/>
      <c r="H46" s="11"/>
      <c r="I46" s="48"/>
      <c r="J46" s="48"/>
      <c r="K46" s="12"/>
      <c r="L46" s="16"/>
      <c r="M46" s="11"/>
      <c r="N46" s="11"/>
      <c r="O46" s="11"/>
      <c r="P46" s="12"/>
    </row>
    <row r="47" spans="1:18">
      <c r="A47" s="88"/>
      <c r="B47" s="10"/>
      <c r="C47" s="49" t="s">
        <v>144</v>
      </c>
      <c r="D47" s="48" t="s">
        <v>51</v>
      </c>
      <c r="E47" s="123">
        <f>E45</f>
        <v>41.4</v>
      </c>
      <c r="F47" s="70"/>
      <c r="G47" s="11"/>
      <c r="H47" s="11"/>
      <c r="I47" s="48"/>
      <c r="J47" s="48"/>
      <c r="K47" s="12"/>
      <c r="L47" s="16"/>
      <c r="M47" s="11"/>
      <c r="N47" s="11"/>
      <c r="O47" s="11"/>
      <c r="P47" s="12"/>
    </row>
    <row r="48" spans="1:18">
      <c r="A48" s="88"/>
      <c r="B48" s="10"/>
      <c r="C48" s="49" t="s">
        <v>145</v>
      </c>
      <c r="D48" s="48" t="s">
        <v>146</v>
      </c>
      <c r="E48" s="123">
        <f>+E45*0.2</f>
        <v>8.2799999999999994</v>
      </c>
      <c r="F48" s="70"/>
      <c r="G48" s="11"/>
      <c r="H48" s="11"/>
      <c r="I48" s="48"/>
      <c r="J48" s="48"/>
      <c r="K48" s="12"/>
      <c r="L48" s="16"/>
      <c r="M48" s="11"/>
      <c r="N48" s="11"/>
      <c r="O48" s="11"/>
      <c r="P48" s="12"/>
    </row>
    <row r="49" spans="1:16">
      <c r="A49" s="88"/>
      <c r="B49" s="10"/>
      <c r="C49" s="49" t="s">
        <v>147</v>
      </c>
      <c r="D49" s="48" t="s">
        <v>69</v>
      </c>
      <c r="E49" s="123">
        <f>+E44*1.1</f>
        <v>13.662000000000001</v>
      </c>
      <c r="F49" s="70"/>
      <c r="G49" s="11"/>
      <c r="H49" s="11"/>
      <c r="I49" s="48"/>
      <c r="J49" s="48"/>
      <c r="K49" s="12"/>
      <c r="L49" s="16"/>
      <c r="M49" s="11"/>
      <c r="N49" s="11"/>
      <c r="O49" s="11"/>
      <c r="P49" s="12"/>
    </row>
    <row r="50" spans="1:16">
      <c r="A50" s="88"/>
      <c r="B50" s="10"/>
      <c r="C50" s="49" t="s">
        <v>129</v>
      </c>
      <c r="D50" s="48" t="s">
        <v>51</v>
      </c>
      <c r="E50" s="123">
        <f>+E45</f>
        <v>41.4</v>
      </c>
      <c r="F50" s="70"/>
      <c r="G50" s="11"/>
      <c r="H50" s="11"/>
      <c r="I50" s="48"/>
      <c r="J50" s="48"/>
      <c r="K50" s="12"/>
      <c r="L50" s="16"/>
      <c r="M50" s="11"/>
      <c r="N50" s="11"/>
      <c r="O50" s="11"/>
      <c r="P50" s="12"/>
    </row>
    <row r="51" spans="1:16">
      <c r="A51" s="88">
        <v>21</v>
      </c>
      <c r="B51" s="10"/>
      <c r="C51" s="104" t="s">
        <v>181</v>
      </c>
      <c r="D51" s="48" t="s">
        <v>51</v>
      </c>
      <c r="E51" s="123">
        <f>+E40</f>
        <v>136.66999999999999</v>
      </c>
      <c r="F51" s="70"/>
      <c r="G51" s="11"/>
      <c r="H51" s="11"/>
      <c r="I51" s="48"/>
      <c r="J51" s="48"/>
      <c r="K51" s="12"/>
      <c r="L51" s="16"/>
      <c r="M51" s="11"/>
      <c r="N51" s="11"/>
      <c r="O51" s="11"/>
      <c r="P51" s="12"/>
    </row>
    <row r="52" spans="1:16">
      <c r="A52" s="76"/>
      <c r="B52" s="10"/>
      <c r="C52" s="105" t="s">
        <v>148</v>
      </c>
      <c r="D52" s="17" t="s">
        <v>100</v>
      </c>
      <c r="E52" s="124">
        <f>+E53*0.25</f>
        <v>35.875875000000001</v>
      </c>
      <c r="F52" s="13"/>
      <c r="G52" s="11"/>
      <c r="H52" s="11"/>
      <c r="I52" s="39"/>
      <c r="J52" s="39"/>
      <c r="K52" s="12"/>
      <c r="L52" s="16"/>
      <c r="M52" s="11"/>
      <c r="N52" s="11"/>
      <c r="O52" s="11"/>
      <c r="P52" s="12"/>
    </row>
    <row r="53" spans="1:16" ht="26.4">
      <c r="A53" s="76"/>
      <c r="B53" s="10"/>
      <c r="C53" s="47" t="s">
        <v>149</v>
      </c>
      <c r="D53" s="17" t="s">
        <v>51</v>
      </c>
      <c r="E53" s="124">
        <f>+E51*1.05</f>
        <v>143.5035</v>
      </c>
      <c r="F53" s="13"/>
      <c r="G53" s="11"/>
      <c r="H53" s="11"/>
      <c r="I53" s="39"/>
      <c r="J53" s="39"/>
      <c r="K53" s="12"/>
      <c r="L53" s="16"/>
      <c r="M53" s="11"/>
      <c r="N53" s="11"/>
      <c r="O53" s="11"/>
      <c r="P53" s="12"/>
    </row>
    <row r="54" spans="1:16">
      <c r="A54" s="76">
        <v>22</v>
      </c>
      <c r="B54" s="10"/>
      <c r="C54" s="104" t="s">
        <v>211</v>
      </c>
      <c r="D54" s="17" t="s">
        <v>51</v>
      </c>
      <c r="E54" s="124">
        <v>100.72</v>
      </c>
      <c r="F54" s="13"/>
      <c r="G54" s="11"/>
      <c r="H54" s="11"/>
      <c r="I54" s="48"/>
      <c r="J54" s="48"/>
      <c r="K54" s="12"/>
      <c r="L54" s="16"/>
      <c r="M54" s="11"/>
      <c r="N54" s="11"/>
      <c r="O54" s="11"/>
      <c r="P54" s="12"/>
    </row>
    <row r="55" spans="1:16" ht="23.25" customHeight="1">
      <c r="A55" s="87"/>
      <c r="B55" s="10"/>
      <c r="C55" s="56" t="s">
        <v>150</v>
      </c>
      <c r="D55" s="91" t="s">
        <v>52</v>
      </c>
      <c r="E55" s="126">
        <f>+E56</f>
        <v>1</v>
      </c>
      <c r="F55" s="73"/>
      <c r="G55" s="11"/>
      <c r="H55" s="11"/>
      <c r="I55" s="129"/>
      <c r="J55" s="130"/>
      <c r="K55" s="12"/>
      <c r="L55" s="16"/>
      <c r="M55" s="11"/>
      <c r="N55" s="11"/>
      <c r="O55" s="11"/>
      <c r="P55" s="12"/>
    </row>
    <row r="56" spans="1:16" ht="66">
      <c r="A56" s="88">
        <v>22</v>
      </c>
      <c r="B56" s="10"/>
      <c r="C56" s="270" t="s">
        <v>385</v>
      </c>
      <c r="D56" s="14" t="s">
        <v>52</v>
      </c>
      <c r="E56" s="59">
        <v>1</v>
      </c>
      <c r="F56" s="13"/>
      <c r="G56" s="11"/>
      <c r="H56" s="11"/>
      <c r="I56" s="11"/>
      <c r="J56" s="11"/>
      <c r="K56" s="12"/>
      <c r="L56" s="16"/>
      <c r="M56" s="11"/>
      <c r="N56" s="11"/>
      <c r="O56" s="11"/>
      <c r="P56" s="12"/>
    </row>
    <row r="57" spans="1:16">
      <c r="A57" s="99">
        <v>23</v>
      </c>
      <c r="B57" s="10"/>
      <c r="C57" s="38" t="s">
        <v>151</v>
      </c>
      <c r="D57" s="18" t="s">
        <v>69</v>
      </c>
      <c r="E57" s="124">
        <v>2.9</v>
      </c>
      <c r="F57" s="70"/>
      <c r="G57" s="11"/>
      <c r="H57" s="11"/>
      <c r="I57" s="48"/>
      <c r="J57" s="48"/>
      <c r="K57" s="12"/>
      <c r="L57" s="16"/>
      <c r="M57" s="11"/>
      <c r="N57" s="11"/>
      <c r="O57" s="11"/>
      <c r="P57" s="12"/>
    </row>
    <row r="58" spans="1:16">
      <c r="A58" s="99"/>
      <c r="B58" s="10"/>
      <c r="C58" s="100" t="s">
        <v>133</v>
      </c>
      <c r="D58" s="101" t="s">
        <v>52</v>
      </c>
      <c r="E58" s="125">
        <f>+E57*2.6</f>
        <v>7.54</v>
      </c>
      <c r="F58" s="70"/>
      <c r="G58" s="11"/>
      <c r="H58" s="11"/>
      <c r="I58" s="102"/>
      <c r="J58" s="102"/>
      <c r="K58" s="12"/>
      <c r="L58" s="16"/>
      <c r="M58" s="11"/>
      <c r="N58" s="11"/>
      <c r="O58" s="11"/>
      <c r="P58" s="12"/>
    </row>
    <row r="59" spans="1:16">
      <c r="A59" s="99"/>
      <c r="B59" s="10"/>
      <c r="C59" s="103" t="s">
        <v>134</v>
      </c>
      <c r="D59" s="102" t="s">
        <v>52</v>
      </c>
      <c r="E59" s="125">
        <f>+E57*2</f>
        <v>5.8</v>
      </c>
      <c r="F59" s="70"/>
      <c r="G59" s="11"/>
      <c r="H59" s="11"/>
      <c r="I59" s="102"/>
      <c r="J59" s="102"/>
      <c r="K59" s="12"/>
      <c r="L59" s="16"/>
      <c r="M59" s="11"/>
      <c r="N59" s="11"/>
      <c r="O59" s="11"/>
      <c r="P59" s="12"/>
    </row>
    <row r="60" spans="1:16">
      <c r="A60" s="99"/>
      <c r="B60" s="10"/>
      <c r="C60" s="100" t="s">
        <v>386</v>
      </c>
      <c r="D60" s="101" t="s">
        <v>52</v>
      </c>
      <c r="E60" s="125">
        <f>+E57*0.45</f>
        <v>1.3049999999999999</v>
      </c>
      <c r="F60" s="70"/>
      <c r="G60" s="11"/>
      <c r="H60" s="11"/>
      <c r="I60" s="102"/>
      <c r="J60" s="102"/>
      <c r="K60" s="12"/>
      <c r="L60" s="16"/>
      <c r="M60" s="11"/>
      <c r="N60" s="11"/>
      <c r="O60" s="11"/>
      <c r="P60" s="12"/>
    </row>
    <row r="61" spans="1:16">
      <c r="A61" s="99"/>
      <c r="B61" s="10"/>
      <c r="C61" s="100" t="s">
        <v>136</v>
      </c>
      <c r="D61" s="101" t="s">
        <v>52</v>
      </c>
      <c r="E61" s="125">
        <f>+E57*2.5</f>
        <v>7.25</v>
      </c>
      <c r="F61" s="70"/>
      <c r="G61" s="11"/>
      <c r="H61" s="11"/>
      <c r="I61" s="102"/>
      <c r="J61" s="102"/>
      <c r="K61" s="12"/>
      <c r="L61" s="16"/>
      <c r="M61" s="11"/>
      <c r="N61" s="11"/>
      <c r="O61" s="11"/>
      <c r="P61" s="12"/>
    </row>
    <row r="62" spans="1:16" ht="16.2" thickBot="1">
      <c r="A62" s="99"/>
      <c r="B62" s="10"/>
      <c r="C62" s="100" t="s">
        <v>137</v>
      </c>
      <c r="D62" s="101" t="s">
        <v>111</v>
      </c>
      <c r="E62" s="125">
        <f>+E57*0.25</f>
        <v>0.72499999999999998</v>
      </c>
      <c r="F62" s="70"/>
      <c r="G62" s="11"/>
      <c r="H62" s="11"/>
      <c r="I62" s="102"/>
      <c r="J62" s="102"/>
      <c r="K62" s="12"/>
      <c r="L62" s="16"/>
      <c r="M62" s="11"/>
      <c r="N62" s="11"/>
      <c r="O62" s="11"/>
      <c r="P62" s="12"/>
    </row>
    <row r="63" spans="1:16" ht="21.75" customHeight="1" thickBot="1">
      <c r="A63" s="144"/>
      <c r="B63" s="145"/>
      <c r="C63" s="527" t="s">
        <v>164</v>
      </c>
      <c r="D63" s="528"/>
      <c r="E63" s="528"/>
      <c r="F63" s="528"/>
      <c r="G63" s="528"/>
      <c r="H63" s="528"/>
      <c r="I63" s="528"/>
      <c r="J63" s="528"/>
      <c r="K63" s="529"/>
      <c r="L63" s="133">
        <f>SUM(L14:L62)</f>
        <v>0</v>
      </c>
      <c r="M63" s="134">
        <f>SUM(M14:M62)</f>
        <v>0</v>
      </c>
      <c r="N63" s="134">
        <f>SUM(N14:N62)</f>
        <v>0</v>
      </c>
      <c r="O63" s="134">
        <f>SUM(O14:O62)</f>
        <v>0</v>
      </c>
      <c r="P63" s="135">
        <f>SUM(P14:P62)</f>
        <v>0</v>
      </c>
    </row>
    <row r="64" spans="1:16" ht="21.75" customHeight="1">
      <c r="A64" s="2"/>
      <c r="B64" s="2"/>
      <c r="C64" s="2"/>
      <c r="D64" s="2"/>
      <c r="E64" s="2"/>
      <c r="F64" s="2"/>
      <c r="G64" s="2"/>
      <c r="H64" s="2"/>
      <c r="I64" s="2"/>
      <c r="J64" s="2"/>
      <c r="K64" s="2"/>
      <c r="L64" s="2"/>
      <c r="M64" s="2"/>
      <c r="N64" s="2"/>
      <c r="O64" s="2"/>
      <c r="P64" s="2"/>
    </row>
    <row r="65" spans="1:16" ht="21.75" customHeight="1">
      <c r="A65" s="155" t="s">
        <v>10</v>
      </c>
      <c r="B65" s="160"/>
      <c r="C65" s="498" t="str">
        <f>'Kops a'!C31:H31</f>
        <v>Irina Ņekraševiča</v>
      </c>
      <c r="D65" s="498"/>
      <c r="E65" s="498"/>
      <c r="F65" s="498"/>
      <c r="G65" s="498"/>
      <c r="H65" s="498"/>
      <c r="I65" s="160"/>
      <c r="J65" s="2"/>
      <c r="K65" s="2"/>
      <c r="L65" s="2"/>
      <c r="M65" s="2"/>
      <c r="N65" s="2"/>
      <c r="O65" s="2"/>
      <c r="P65" s="2"/>
    </row>
    <row r="66" spans="1:16" ht="21.75" customHeight="1">
      <c r="A66" s="160"/>
      <c r="B66" s="160"/>
      <c r="C66" s="454" t="s">
        <v>11</v>
      </c>
      <c r="D66" s="454"/>
      <c r="E66" s="454"/>
      <c r="F66" s="454"/>
      <c r="G66" s="454"/>
      <c r="H66" s="454"/>
      <c r="I66" s="160"/>
      <c r="J66" s="2"/>
      <c r="K66" s="2"/>
      <c r="L66" s="2"/>
      <c r="M66" s="2"/>
      <c r="N66" s="2"/>
      <c r="O66" s="2"/>
      <c r="P66" s="2"/>
    </row>
    <row r="67" spans="1:16" ht="21.75" customHeight="1">
      <c r="A67" s="155" t="s">
        <v>157</v>
      </c>
      <c r="B67" s="160"/>
      <c r="C67" s="160"/>
      <c r="D67" s="160"/>
      <c r="E67" s="160"/>
      <c r="F67" s="160"/>
      <c r="G67" s="160"/>
      <c r="H67" s="160"/>
      <c r="I67" s="160"/>
      <c r="J67" s="2"/>
      <c r="K67" s="2"/>
      <c r="L67" s="2"/>
      <c r="M67" s="2"/>
      <c r="N67" s="2"/>
      <c r="O67" s="2"/>
      <c r="P67" s="2"/>
    </row>
    <row r="68" spans="1:16" ht="21.75" customHeight="1">
      <c r="A68" s="220">
        <f>'Kops a'!A35</f>
        <v>0</v>
      </c>
      <c r="B68" s="221"/>
      <c r="C68" s="221"/>
      <c r="D68" s="221"/>
      <c r="E68" s="160"/>
      <c r="F68" s="160"/>
      <c r="G68" s="160"/>
      <c r="H68" s="160"/>
      <c r="I68" s="160"/>
      <c r="J68" s="2"/>
      <c r="K68" s="2"/>
      <c r="L68" s="2"/>
      <c r="M68" s="2"/>
      <c r="N68" s="2"/>
      <c r="O68" s="2"/>
      <c r="P68" s="2"/>
    </row>
    <row r="69" spans="1:16" ht="21.75" customHeight="1">
      <c r="A69" s="160"/>
      <c r="B69" s="160"/>
      <c r="C69" s="160"/>
      <c r="D69" s="160"/>
      <c r="E69" s="160"/>
      <c r="F69" s="160"/>
      <c r="G69" s="160"/>
      <c r="H69" s="160"/>
      <c r="I69" s="160"/>
      <c r="J69" s="2"/>
      <c r="K69" s="2"/>
      <c r="L69" s="2"/>
      <c r="M69" s="2"/>
      <c r="N69" s="2"/>
      <c r="O69" s="2"/>
      <c r="P69" s="2"/>
    </row>
    <row r="70" spans="1:16" ht="21.75" customHeight="1">
      <c r="A70" s="155" t="s">
        <v>33</v>
      </c>
      <c r="B70" s="160"/>
      <c r="C70" s="498" t="str">
        <f>'Kops a'!C37:H37</f>
        <v>Daina Vīksne</v>
      </c>
      <c r="D70" s="498"/>
      <c r="E70" s="498"/>
      <c r="F70" s="498"/>
      <c r="G70" s="498"/>
      <c r="H70" s="498"/>
      <c r="I70" s="160"/>
      <c r="J70" s="2"/>
      <c r="K70" s="2"/>
      <c r="L70" s="2"/>
      <c r="M70" s="2"/>
      <c r="N70" s="2"/>
      <c r="O70" s="2"/>
      <c r="P70" s="2"/>
    </row>
    <row r="71" spans="1:16" ht="21.75" customHeight="1">
      <c r="A71" s="160"/>
      <c r="B71" s="160"/>
      <c r="C71" s="454" t="s">
        <v>11</v>
      </c>
      <c r="D71" s="454"/>
      <c r="E71" s="454"/>
      <c r="F71" s="454"/>
      <c r="G71" s="454"/>
      <c r="H71" s="454"/>
      <c r="I71" s="160"/>
      <c r="J71" s="2"/>
      <c r="K71" s="2"/>
      <c r="L71" s="2"/>
      <c r="M71" s="2"/>
      <c r="N71" s="2"/>
      <c r="O71" s="2"/>
      <c r="P71" s="2"/>
    </row>
    <row r="72" spans="1:16" ht="21.75" customHeight="1">
      <c r="A72" s="160"/>
      <c r="B72" s="160"/>
      <c r="C72" s="160"/>
      <c r="D72" s="160"/>
      <c r="E72" s="160"/>
      <c r="F72" s="160"/>
      <c r="G72" s="160"/>
      <c r="H72" s="160"/>
      <c r="I72" s="160"/>
      <c r="J72" s="2"/>
      <c r="K72" s="2"/>
      <c r="L72" s="2"/>
      <c r="M72" s="2"/>
      <c r="N72" s="2"/>
      <c r="O72" s="2"/>
      <c r="P72" s="2"/>
    </row>
    <row r="73" spans="1:16" ht="21.75" customHeight="1">
      <c r="A73" s="225" t="s">
        <v>49</v>
      </c>
      <c r="B73" s="221"/>
      <c r="C73" s="223" t="str">
        <f>'Kops a'!C40</f>
        <v>1-00264</v>
      </c>
      <c r="D73" s="221"/>
      <c r="E73" s="160"/>
      <c r="F73" s="160"/>
      <c r="G73" s="160"/>
      <c r="H73" s="160"/>
      <c r="I73" s="160"/>
      <c r="J73" s="2"/>
      <c r="K73" s="2"/>
      <c r="L73" s="2"/>
      <c r="M73" s="2"/>
      <c r="N73" s="2"/>
      <c r="O73" s="2"/>
      <c r="P73" s="2"/>
    </row>
    <row r="74" spans="1:16" ht="21.75" customHeight="1">
      <c r="A74" s="160"/>
      <c r="B74" s="160"/>
      <c r="C74" s="160"/>
      <c r="D74" s="160"/>
      <c r="E74" s="160"/>
      <c r="F74" s="160"/>
      <c r="G74" s="160"/>
      <c r="H74" s="160"/>
      <c r="I74" s="160"/>
      <c r="J74" s="2"/>
      <c r="K74" s="2"/>
      <c r="L74" s="2"/>
      <c r="M74" s="2"/>
      <c r="N74" s="2"/>
      <c r="O74" s="2"/>
      <c r="P74" s="2"/>
    </row>
    <row r="75" spans="1:16" ht="21.75" customHeight="1">
      <c r="A75" s="155"/>
      <c r="B75" s="155"/>
      <c r="C75" s="155"/>
      <c r="D75" s="155"/>
      <c r="E75" s="155"/>
      <c r="F75" s="155"/>
      <c r="G75" s="155"/>
      <c r="H75" s="155"/>
      <c r="I75" s="155"/>
    </row>
    <row r="76" spans="1:16" ht="21.75" customHeight="1"/>
    <row r="77" spans="1:16" ht="21.75" customHeight="1"/>
    <row r="78" spans="1:16" ht="21.75" customHeight="1"/>
    <row r="79" spans="1:16" ht="21.75" customHeight="1"/>
    <row r="80" spans="1:16"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row r="310" ht="21.75" customHeight="1"/>
    <row r="311" ht="21.75" customHeight="1"/>
    <row r="312" ht="21.75" customHeight="1"/>
    <row r="313" ht="21.75" customHeight="1"/>
    <row r="314" ht="21.75" customHeight="1"/>
    <row r="315" ht="21.75" customHeight="1"/>
    <row r="316" ht="21.75" customHeight="1"/>
    <row r="317" ht="21.75" customHeight="1"/>
    <row r="318" ht="21.75" customHeight="1"/>
    <row r="319" ht="21.75" customHeight="1"/>
    <row r="320" ht="21.75" customHeight="1"/>
    <row r="321" ht="21.75" customHeight="1"/>
    <row r="322" ht="21.75" customHeight="1"/>
    <row r="323" ht="21.75" customHeight="1"/>
    <row r="324" ht="21.75" customHeight="1"/>
    <row r="325" ht="21.75" customHeight="1"/>
    <row r="326" ht="21.75" customHeight="1"/>
    <row r="327" ht="21.75" customHeight="1"/>
    <row r="328" ht="21.75" customHeight="1"/>
    <row r="329" ht="21.75" customHeight="1"/>
    <row r="330" ht="21.75" customHeight="1"/>
    <row r="331" ht="21.75" customHeight="1"/>
    <row r="332" ht="21.75" customHeight="1"/>
    <row r="333" ht="21.75" customHeight="1"/>
    <row r="334" ht="21.75" customHeight="1"/>
    <row r="335" ht="21.75" customHeight="1"/>
    <row r="336" ht="21.75" customHeight="1"/>
    <row r="337" ht="21.75" customHeight="1"/>
    <row r="338" ht="21.75" customHeight="1"/>
    <row r="339" ht="21.75" customHeight="1"/>
    <row r="340" ht="21.75" customHeight="1"/>
    <row r="341" ht="21.75" customHeight="1"/>
    <row r="342" ht="21.75" customHeight="1"/>
    <row r="343" ht="21.75" customHeight="1"/>
    <row r="344" ht="21.75" customHeight="1"/>
    <row r="345" ht="21.75" customHeight="1"/>
    <row r="346" ht="21.75" customHeight="1"/>
    <row r="347" ht="21.75" customHeight="1"/>
    <row r="348" ht="21.75" customHeight="1"/>
    <row r="349" ht="21.75" customHeight="1"/>
    <row r="350" ht="21.75" customHeight="1"/>
    <row r="351" ht="21.75" customHeight="1"/>
    <row r="352" ht="21.75" customHeight="1"/>
    <row r="353" ht="21.75" customHeight="1"/>
    <row r="354" ht="21.75" customHeight="1"/>
    <row r="355" ht="21.75" customHeight="1"/>
    <row r="356" ht="21.75" customHeight="1"/>
    <row r="357" ht="21.75" customHeight="1"/>
    <row r="358" ht="21.75" customHeight="1"/>
    <row r="359" ht="21.75" customHeight="1"/>
    <row r="360" ht="21.75" customHeight="1"/>
    <row r="361" ht="21.75" customHeight="1"/>
    <row r="362" ht="21.75" customHeight="1"/>
    <row r="363" ht="21.75" customHeight="1"/>
    <row r="364" ht="21.75" customHeight="1"/>
    <row r="365" ht="21.75" customHeight="1"/>
    <row r="366" ht="21.75" customHeight="1"/>
    <row r="367" ht="21.75" customHeight="1"/>
    <row r="368" ht="21.75" customHeight="1"/>
    <row r="369" ht="21.75" customHeight="1"/>
    <row r="370" ht="21.75" customHeight="1"/>
    <row r="371" ht="21.75" customHeight="1"/>
    <row r="372" ht="21.75" customHeight="1"/>
    <row r="373" ht="21.75" customHeight="1"/>
    <row r="374" ht="21.75" customHeight="1"/>
    <row r="375" ht="21.75" customHeight="1"/>
    <row r="376" ht="21.75" customHeight="1"/>
    <row r="377" ht="21.75" customHeight="1"/>
    <row r="378" ht="21.75" customHeight="1"/>
    <row r="379" ht="21.75" customHeight="1"/>
    <row r="380" ht="21.75" customHeight="1"/>
    <row r="381" ht="21.75" customHeight="1"/>
    <row r="382" ht="21.75" customHeight="1"/>
    <row r="383" ht="21.75" customHeight="1"/>
    <row r="384" ht="21.75" customHeight="1"/>
    <row r="385" ht="21.75" customHeight="1"/>
    <row r="386" ht="21.75" customHeight="1"/>
    <row r="387" ht="21.75" customHeight="1"/>
    <row r="388" ht="21.75" customHeight="1"/>
    <row r="389" ht="21.75" customHeight="1"/>
    <row r="390" ht="21.75" customHeight="1"/>
    <row r="391" ht="21.75" customHeight="1"/>
    <row r="392" ht="21.75" customHeight="1"/>
    <row r="393" ht="21.75" customHeight="1"/>
    <row r="394" ht="21.75" customHeight="1"/>
    <row r="395" ht="21.75" customHeight="1"/>
    <row r="396" ht="21.75" customHeight="1"/>
    <row r="397" ht="21.75" customHeight="1"/>
    <row r="398" ht="21.75" customHeight="1"/>
    <row r="399" ht="21.75" customHeight="1"/>
    <row r="400" ht="21.75" customHeight="1"/>
    <row r="401" ht="21.75" customHeight="1"/>
    <row r="402" ht="21.75" customHeight="1"/>
    <row r="403" ht="21.75" customHeight="1"/>
    <row r="404" ht="21.75" customHeight="1"/>
    <row r="405" ht="21.75" customHeight="1"/>
    <row r="406" ht="21.75" customHeight="1"/>
    <row r="407" ht="21.75" customHeight="1"/>
    <row r="408" ht="21.75" customHeight="1"/>
    <row r="409" ht="21.75" customHeight="1"/>
    <row r="410" ht="21.75" customHeight="1"/>
    <row r="411" ht="21.75" customHeight="1"/>
    <row r="412" ht="21.75" customHeight="1"/>
    <row r="413" ht="21.75" customHeight="1"/>
    <row r="414" ht="21.75" customHeight="1"/>
    <row r="415" ht="21.75" customHeight="1"/>
    <row r="416" ht="21.75" customHeight="1"/>
    <row r="417" ht="21.75" customHeight="1"/>
    <row r="418" ht="21.75" customHeight="1"/>
    <row r="419" ht="21.75" customHeight="1"/>
    <row r="420" ht="21.75" customHeight="1"/>
    <row r="421" ht="21.75" customHeight="1"/>
    <row r="422" ht="21.75" customHeight="1"/>
    <row r="423" ht="21.75" customHeight="1"/>
    <row r="424" ht="21.75" customHeight="1"/>
    <row r="425" ht="21.75" customHeight="1"/>
    <row r="426" ht="21.75" customHeight="1"/>
    <row r="427" ht="21.75" customHeight="1"/>
    <row r="428" ht="21.75" customHeight="1"/>
    <row r="429" ht="21.75" customHeight="1"/>
    <row r="430" ht="21.75" customHeight="1"/>
    <row r="431" ht="21.75" customHeight="1"/>
    <row r="432" ht="21.75" customHeight="1"/>
    <row r="433" ht="21.75" customHeight="1"/>
    <row r="434" ht="21.75" customHeight="1"/>
    <row r="435" ht="21.75" customHeight="1"/>
    <row r="436" ht="21.75" customHeight="1"/>
    <row r="437" ht="21.75" customHeight="1"/>
    <row r="438" ht="21.75" customHeight="1"/>
    <row r="439" ht="21.75" customHeight="1"/>
    <row r="440" ht="21.75" customHeight="1"/>
    <row r="441" ht="21.75" customHeight="1"/>
    <row r="442" ht="21.75" customHeight="1"/>
    <row r="443" ht="21.75" customHeight="1"/>
    <row r="444" ht="21.75" customHeight="1"/>
    <row r="445" ht="21.75" customHeight="1"/>
    <row r="446" ht="21.75" customHeight="1"/>
    <row r="447" ht="21.75" customHeight="1"/>
    <row r="448" ht="21.75" customHeight="1"/>
    <row r="449" ht="21.75" customHeight="1"/>
    <row r="450" ht="21.75" customHeight="1"/>
    <row r="451" ht="21.75" customHeight="1"/>
    <row r="452" ht="21.75" customHeight="1"/>
    <row r="453" ht="21.75" customHeight="1"/>
    <row r="454" ht="21.75" customHeight="1"/>
    <row r="455" ht="21.75" customHeight="1"/>
    <row r="456" ht="21.75" customHeight="1"/>
    <row r="457" ht="21.75" customHeight="1"/>
    <row r="458" ht="21.75" customHeight="1"/>
    <row r="459" ht="21.75" customHeight="1"/>
    <row r="460" ht="21.75" customHeight="1"/>
    <row r="461" ht="21.75" customHeight="1"/>
    <row r="462" ht="21.75" customHeight="1"/>
    <row r="463" ht="21.75" customHeight="1"/>
    <row r="464" ht="21.75" customHeight="1"/>
    <row r="465" ht="21.75" customHeight="1"/>
    <row r="466" ht="21.75" customHeight="1"/>
    <row r="467" ht="21.75" customHeight="1"/>
    <row r="468" ht="21.75" customHeight="1"/>
    <row r="469" ht="21.75" customHeight="1"/>
    <row r="470" ht="21.75" customHeight="1"/>
    <row r="471" ht="21.75" customHeight="1"/>
    <row r="472" ht="21.75" customHeight="1"/>
    <row r="473" ht="21.75" customHeight="1"/>
    <row r="474" ht="21.75" customHeight="1"/>
    <row r="475" ht="21.75" customHeight="1"/>
    <row r="476" ht="21.75" customHeight="1"/>
    <row r="477" ht="21.75" customHeight="1"/>
    <row r="478" ht="21.75" customHeight="1"/>
    <row r="479" ht="21.75" customHeight="1"/>
    <row r="480" ht="21.75" customHeight="1"/>
    <row r="481" ht="21.75" customHeight="1"/>
    <row r="482" ht="21.75" customHeight="1"/>
    <row r="483" ht="21.75" customHeight="1"/>
    <row r="484" ht="21.75" customHeight="1"/>
    <row r="485" ht="21.75" customHeight="1"/>
    <row r="486" ht="21.75" customHeight="1"/>
    <row r="487" ht="21.75" customHeight="1"/>
    <row r="488" ht="21.75" customHeight="1"/>
    <row r="489" ht="21.75" customHeight="1"/>
    <row r="490" ht="21.75" customHeight="1"/>
    <row r="491" ht="21.75" customHeight="1"/>
    <row r="492" ht="21.75" customHeight="1"/>
    <row r="493" ht="21.75" customHeight="1"/>
    <row r="494" ht="21.75" customHeight="1"/>
    <row r="495" ht="21.75" customHeight="1"/>
    <row r="496" ht="21.75" customHeight="1"/>
    <row r="497" ht="21.75" customHeight="1"/>
    <row r="498" ht="21.75" customHeight="1"/>
    <row r="499" ht="21.75" customHeight="1"/>
    <row r="500" ht="21.75" customHeight="1"/>
    <row r="501" ht="21.75" customHeight="1"/>
    <row r="502" ht="21.75" customHeight="1"/>
    <row r="503" ht="21.75" customHeight="1"/>
    <row r="504" ht="21.75" customHeight="1"/>
    <row r="505" ht="21.75" customHeight="1"/>
    <row r="506" ht="21.75" customHeight="1"/>
    <row r="507" ht="21.75" customHeight="1"/>
    <row r="508" ht="21.75" customHeight="1"/>
    <row r="509" ht="21.75" customHeight="1"/>
    <row r="510" ht="21.75" customHeight="1"/>
    <row r="511" ht="21.75" customHeight="1"/>
    <row r="512" ht="21.75" customHeight="1"/>
    <row r="513" ht="21.75" customHeight="1"/>
    <row r="514" ht="21.75" customHeight="1"/>
    <row r="515" ht="21.75" customHeight="1"/>
    <row r="516" ht="21.75" customHeight="1"/>
    <row r="517" ht="21.75" customHeight="1"/>
    <row r="518" ht="21.75" customHeight="1"/>
    <row r="519" ht="21.75" customHeight="1"/>
    <row r="520" ht="21.75" customHeight="1"/>
    <row r="521" ht="21.75" customHeight="1"/>
    <row r="522" ht="21.75" customHeight="1"/>
    <row r="523" ht="21.75" customHeight="1"/>
    <row r="524" ht="21.75" customHeight="1"/>
    <row r="525" ht="21.75" customHeight="1"/>
    <row r="526" ht="21.75" customHeight="1"/>
    <row r="527" ht="21.75" customHeight="1"/>
    <row r="528" ht="21.75" customHeight="1"/>
    <row r="529" ht="21.75" customHeight="1"/>
    <row r="530" ht="21.75" customHeight="1"/>
    <row r="531" ht="21.75" customHeight="1"/>
    <row r="532" ht="21.75" customHeight="1"/>
    <row r="533" ht="21.75" customHeight="1"/>
    <row r="534" ht="21.75" customHeight="1"/>
    <row r="535" ht="21.75" customHeight="1"/>
    <row r="536" ht="21.75" customHeight="1"/>
    <row r="537" ht="21.75" customHeight="1"/>
    <row r="538" ht="21.75" customHeight="1"/>
    <row r="539" ht="21.75" customHeight="1"/>
    <row r="540" ht="21.75" customHeight="1"/>
    <row r="541" ht="21.75" customHeight="1"/>
    <row r="542" ht="21.75" customHeight="1"/>
    <row r="543" ht="21.75" customHeight="1"/>
    <row r="544" ht="21.75" customHeight="1"/>
    <row r="545" ht="21.75" customHeight="1"/>
    <row r="546" ht="21.75" customHeight="1"/>
    <row r="547" ht="21.75" customHeight="1"/>
    <row r="548" ht="21.75" customHeight="1"/>
    <row r="549" ht="21.75" customHeight="1"/>
    <row r="550" ht="21.75" customHeight="1"/>
    <row r="551" ht="21.75" customHeight="1"/>
    <row r="552" ht="21.75" customHeight="1"/>
    <row r="553" ht="21.75" customHeight="1"/>
    <row r="554" ht="21.75" customHeight="1"/>
    <row r="555" ht="21.75" customHeight="1"/>
    <row r="556" ht="21.75" customHeight="1"/>
    <row r="557" ht="21.75" customHeight="1"/>
    <row r="558" ht="21.75" customHeight="1"/>
    <row r="559" ht="21.75" customHeight="1"/>
    <row r="560" ht="21.75" customHeight="1"/>
    <row r="561" ht="21.75" customHeight="1"/>
    <row r="562" ht="21.75" customHeight="1"/>
    <row r="563" ht="21.75" customHeight="1"/>
    <row r="564" ht="21.75" customHeight="1"/>
    <row r="565" ht="21.75" customHeight="1"/>
    <row r="566" ht="21.75" customHeight="1"/>
    <row r="567" ht="21.75" customHeight="1"/>
    <row r="568" ht="21.75" customHeight="1"/>
    <row r="569" ht="21.75" customHeight="1"/>
    <row r="570" ht="21.75" customHeight="1"/>
    <row r="571" ht="21.75" customHeight="1"/>
    <row r="572" ht="21.75" customHeight="1"/>
    <row r="573" ht="21.75" customHeight="1"/>
    <row r="574" ht="21.75" customHeight="1"/>
    <row r="575" ht="21.75" customHeight="1"/>
    <row r="576" ht="21.75" customHeight="1"/>
    <row r="577" ht="21.75" customHeight="1"/>
    <row r="578" ht="21.75" customHeight="1"/>
    <row r="579" ht="21.75" customHeight="1"/>
    <row r="580" ht="21.75" customHeight="1"/>
    <row r="581" ht="21.75" customHeight="1"/>
    <row r="582" ht="21.75" customHeight="1"/>
    <row r="583" ht="21.75" customHeight="1"/>
    <row r="584" ht="21.75" customHeight="1"/>
    <row r="585" ht="21.75" customHeight="1"/>
    <row r="586" ht="21.75" customHeight="1"/>
    <row r="587" ht="21.75" customHeight="1"/>
    <row r="588" ht="21.75" customHeight="1"/>
    <row r="589" ht="21.75" customHeight="1"/>
    <row r="590" ht="21.75" customHeight="1"/>
    <row r="591" ht="21.75" customHeight="1"/>
    <row r="592" ht="21.75" customHeight="1"/>
    <row r="593" ht="21.75" customHeight="1"/>
    <row r="594" ht="21.75" customHeight="1"/>
    <row r="595" ht="21.75" customHeight="1"/>
    <row r="596" ht="21.75" customHeight="1"/>
    <row r="597" ht="21.75" customHeight="1"/>
    <row r="598" ht="21.75" customHeight="1"/>
    <row r="599" ht="21.75" customHeight="1"/>
    <row r="600" ht="21.75" customHeight="1"/>
    <row r="601" ht="21.75" customHeight="1"/>
    <row r="602" ht="21.75" customHeight="1"/>
    <row r="603" ht="21.75" customHeight="1"/>
    <row r="604" ht="21.75" customHeight="1"/>
    <row r="605" ht="21.75" customHeight="1"/>
    <row r="606" ht="21.75" customHeight="1"/>
    <row r="607" ht="21.75" customHeight="1"/>
    <row r="608" ht="21.75" customHeight="1"/>
    <row r="609" ht="21.75" customHeight="1"/>
    <row r="610" ht="21.75" customHeight="1"/>
    <row r="611" ht="21.75" customHeight="1"/>
    <row r="612" ht="21.75" customHeight="1"/>
    <row r="613" ht="21.75" customHeight="1"/>
    <row r="614" ht="21.75" customHeight="1"/>
    <row r="615" ht="21.75" customHeight="1"/>
    <row r="616" ht="21.75" customHeight="1"/>
    <row r="617" ht="21.75" customHeight="1"/>
    <row r="618" ht="21.75" customHeight="1"/>
    <row r="619" ht="21.75" customHeight="1"/>
    <row r="620" ht="21.75" customHeight="1"/>
    <row r="621" ht="21.75" customHeight="1"/>
    <row r="622" ht="21.75" customHeight="1"/>
    <row r="623" ht="21.75" customHeight="1"/>
    <row r="624" ht="21.75" customHeight="1"/>
    <row r="625" ht="21.75" customHeight="1"/>
    <row r="626" ht="21.75" customHeight="1"/>
    <row r="627" ht="21.75" customHeight="1"/>
    <row r="628" ht="21.75" customHeight="1"/>
    <row r="629" ht="21.75" customHeight="1"/>
    <row r="630" ht="21.75" customHeight="1"/>
    <row r="631" ht="21.75" customHeight="1"/>
    <row r="632" ht="21.75" customHeight="1"/>
    <row r="633" ht="21.75" customHeight="1"/>
    <row r="634" ht="21.75" customHeight="1"/>
    <row r="635" ht="21.75" customHeight="1"/>
    <row r="636" ht="21.75" customHeight="1"/>
    <row r="637" ht="21.75" customHeight="1"/>
    <row r="638" ht="21.75" customHeight="1"/>
    <row r="639" ht="21.75" customHeight="1"/>
    <row r="640" ht="21.75" customHeight="1"/>
    <row r="641" ht="21.75" customHeight="1"/>
    <row r="642" ht="21.75" customHeight="1"/>
    <row r="643" ht="21.75" customHeight="1"/>
    <row r="644" ht="21.75" customHeight="1"/>
    <row r="645" ht="21.75" customHeight="1"/>
    <row r="646" ht="21.75" customHeight="1"/>
    <row r="647" ht="21.75" customHeight="1"/>
    <row r="648" ht="21.75" customHeight="1"/>
    <row r="649" ht="21.75" customHeight="1"/>
    <row r="650" ht="21.75" customHeight="1"/>
    <row r="651" ht="21.75" customHeight="1"/>
    <row r="652" ht="21.75" customHeight="1"/>
    <row r="653" ht="21.75" customHeight="1"/>
    <row r="654" ht="21.75" customHeight="1"/>
    <row r="655" ht="21.75" customHeight="1"/>
    <row r="656" ht="21.75" customHeight="1"/>
    <row r="657" ht="21.75" customHeight="1"/>
    <row r="658" ht="21.75" customHeight="1"/>
    <row r="659" ht="21.75" customHeight="1"/>
    <row r="660" ht="21.75" customHeight="1"/>
    <row r="661" ht="21.75" customHeight="1"/>
    <row r="662" ht="21.75" customHeight="1"/>
    <row r="663" ht="21.75" customHeight="1"/>
    <row r="664" ht="21.75" customHeight="1"/>
    <row r="665" ht="21.75" customHeight="1"/>
    <row r="666" ht="21.75" customHeight="1"/>
    <row r="667" ht="21.75" customHeight="1"/>
    <row r="668" ht="21.75" customHeight="1"/>
    <row r="669" ht="21.75" customHeight="1"/>
    <row r="670" ht="21.75" customHeight="1"/>
    <row r="671" ht="21.75" customHeight="1"/>
    <row r="672" ht="21.75" customHeight="1"/>
    <row r="673" ht="21.75" customHeight="1"/>
    <row r="674" ht="21.75" customHeight="1"/>
    <row r="675" ht="21.75" customHeight="1"/>
    <row r="676" ht="21.75" customHeight="1"/>
    <row r="677" ht="21.75" customHeight="1"/>
    <row r="678" ht="21.75" customHeight="1"/>
    <row r="679" ht="21.75" customHeight="1"/>
    <row r="680" ht="21.75" customHeight="1"/>
    <row r="681" ht="21.75" customHeight="1"/>
    <row r="682" ht="21.75" customHeight="1"/>
    <row r="683" ht="21.75" customHeight="1"/>
    <row r="684" ht="21.75" customHeight="1"/>
    <row r="685" ht="21.75" customHeight="1"/>
    <row r="686" ht="21.75" customHeight="1"/>
    <row r="687" ht="21.75" customHeight="1"/>
    <row r="688" ht="21.75" customHeight="1"/>
    <row r="689" ht="21.75" customHeight="1"/>
    <row r="690" ht="21.75" customHeight="1"/>
    <row r="691" ht="21.75" customHeight="1"/>
    <row r="692" ht="21.75" customHeight="1"/>
    <row r="693" ht="21.75" customHeight="1"/>
    <row r="694" ht="21.75" customHeight="1"/>
    <row r="695" ht="21.75" customHeight="1"/>
    <row r="696" ht="21.75" customHeight="1"/>
    <row r="697" ht="21.75" customHeight="1"/>
    <row r="698" ht="21.75" customHeight="1"/>
    <row r="699" ht="21.75" customHeight="1"/>
    <row r="700" ht="21.75" customHeight="1"/>
    <row r="701" ht="21.75" customHeight="1"/>
    <row r="702" ht="21.75" customHeight="1"/>
    <row r="703" ht="21.75" customHeight="1"/>
    <row r="704" ht="21.75" customHeight="1"/>
    <row r="705" ht="21.75" customHeight="1"/>
    <row r="706" ht="21.75" customHeight="1"/>
    <row r="707" ht="21.75" customHeight="1"/>
    <row r="708" ht="21.75" customHeight="1"/>
    <row r="709" ht="21.75" customHeight="1"/>
    <row r="710" ht="21.75" customHeight="1"/>
    <row r="711" ht="21.75" customHeight="1"/>
    <row r="712" ht="21.75" customHeight="1"/>
    <row r="713" ht="21.75" customHeight="1"/>
    <row r="714" ht="21.75" customHeight="1"/>
    <row r="715" ht="21.75" customHeight="1"/>
    <row r="716" ht="21.75" customHeight="1"/>
    <row r="717" ht="21.75" customHeight="1"/>
    <row r="718" ht="21.75" customHeight="1"/>
    <row r="719" ht="21.75" customHeight="1"/>
    <row r="720" ht="21.75" customHeight="1"/>
    <row r="721" ht="21.75" customHeight="1"/>
    <row r="722" ht="21.75" customHeight="1"/>
    <row r="723" ht="21.75" customHeight="1"/>
    <row r="724" ht="21.75" customHeight="1"/>
    <row r="725" ht="21.75" customHeight="1"/>
    <row r="726" ht="21.75" customHeight="1"/>
    <row r="727" ht="21.75" customHeight="1"/>
    <row r="728" ht="21.75" customHeight="1"/>
    <row r="729" ht="21.75" customHeight="1"/>
    <row r="730" ht="21.75" customHeight="1"/>
    <row r="731" ht="21.75" customHeight="1"/>
    <row r="732" ht="21.75" customHeight="1"/>
    <row r="733" ht="21.75" customHeight="1"/>
    <row r="734" ht="21.75" customHeight="1"/>
    <row r="735" ht="21.75" customHeight="1"/>
    <row r="736" ht="21.75" customHeight="1"/>
    <row r="737" ht="21.75" customHeight="1"/>
    <row r="738" ht="21.75" customHeight="1"/>
    <row r="739" ht="21.75" customHeight="1"/>
    <row r="740" ht="21.75" customHeight="1"/>
    <row r="741" ht="21.75" customHeight="1"/>
    <row r="742" ht="21.75" customHeight="1"/>
    <row r="743" ht="21.75" customHeight="1"/>
    <row r="744" ht="21.75" customHeight="1"/>
    <row r="745" ht="21.75" customHeight="1"/>
    <row r="746" ht="21.75" customHeight="1"/>
    <row r="747" ht="21.75" customHeight="1"/>
    <row r="748" ht="21.75" customHeight="1"/>
    <row r="749" ht="21.75" customHeight="1"/>
    <row r="750" ht="21.75" customHeight="1"/>
    <row r="751" ht="21.75" customHeight="1"/>
    <row r="752" ht="21.75" customHeight="1"/>
    <row r="753" ht="21.75" customHeight="1"/>
    <row r="754" ht="21.75" customHeight="1"/>
    <row r="755" ht="21.75" customHeight="1"/>
    <row r="756" ht="21.75" customHeight="1"/>
    <row r="757" ht="21.75" customHeight="1"/>
    <row r="758" ht="21.75" customHeight="1"/>
    <row r="759" ht="21.75" customHeight="1"/>
    <row r="760" ht="21.75" customHeight="1"/>
    <row r="761" ht="21.75" customHeight="1"/>
    <row r="762" ht="21.75" customHeight="1"/>
    <row r="763" ht="21.75" customHeight="1"/>
    <row r="764" ht="21.75" customHeight="1"/>
    <row r="765" ht="21.75" customHeight="1"/>
    <row r="766" ht="21.75" customHeight="1"/>
    <row r="767" ht="21.75" customHeight="1"/>
    <row r="768" ht="21.75" customHeight="1"/>
    <row r="769" ht="21.75" customHeight="1"/>
    <row r="770" ht="21.75" customHeight="1"/>
    <row r="771" ht="21.75" customHeight="1"/>
    <row r="772" ht="21.75" customHeight="1"/>
    <row r="773" ht="21.75" customHeight="1"/>
    <row r="774" ht="21.75" customHeight="1"/>
    <row r="775" ht="21.75" customHeight="1"/>
    <row r="776" ht="21.75" customHeight="1"/>
    <row r="777" ht="21.75" customHeight="1"/>
    <row r="778" ht="21.75" customHeight="1"/>
    <row r="779" ht="21.75" customHeight="1"/>
    <row r="780" ht="21.75" customHeight="1"/>
    <row r="781" ht="21.75" customHeight="1"/>
    <row r="782" ht="21.75" customHeight="1"/>
    <row r="783" ht="21.75" customHeight="1"/>
    <row r="784" ht="21.75" customHeight="1"/>
    <row r="785" ht="21.75" customHeight="1"/>
    <row r="786" ht="21.75" customHeight="1"/>
    <row r="787" ht="21.75" customHeight="1"/>
    <row r="788" ht="21.75" customHeight="1"/>
    <row r="789" ht="21.75" customHeight="1"/>
    <row r="790" ht="21.75" customHeight="1"/>
    <row r="791" ht="21.75" customHeight="1"/>
    <row r="792" ht="21.75" customHeight="1"/>
    <row r="793" ht="21.75" customHeight="1"/>
    <row r="794" ht="21.75" customHeight="1"/>
    <row r="795" ht="21.75" customHeight="1"/>
    <row r="796" ht="21.75" customHeight="1"/>
    <row r="797" ht="21.75" customHeight="1"/>
    <row r="798" ht="21.75" customHeight="1"/>
    <row r="799" ht="21.75" customHeight="1"/>
    <row r="800" ht="21.75" customHeight="1"/>
    <row r="801" ht="21.75" customHeight="1"/>
    <row r="802" ht="21.75" customHeight="1"/>
    <row r="803" ht="21.75" customHeight="1"/>
    <row r="804" ht="21.75" customHeight="1"/>
    <row r="805" ht="21.75" customHeight="1"/>
    <row r="806" ht="21.75" customHeight="1"/>
    <row r="807" ht="21.75" customHeight="1"/>
    <row r="808" ht="21.75" customHeight="1"/>
    <row r="809" ht="21.75" customHeight="1"/>
    <row r="810" ht="21.75" customHeight="1"/>
    <row r="811" ht="21.75" customHeight="1"/>
    <row r="812" ht="21.75" customHeight="1"/>
    <row r="813" ht="21.75" customHeight="1"/>
    <row r="814" ht="21.75" customHeight="1"/>
    <row r="815" ht="21.75" customHeight="1"/>
    <row r="816" ht="21.75" customHeight="1"/>
    <row r="817" ht="21.75" customHeight="1"/>
    <row r="818" ht="21.75" customHeight="1"/>
    <row r="819" ht="21.75" customHeight="1"/>
    <row r="820" ht="21.75" customHeight="1"/>
    <row r="821" ht="21.75" customHeight="1"/>
    <row r="822" ht="21.75" customHeight="1"/>
    <row r="823" ht="21.75" customHeight="1"/>
    <row r="824" ht="21.75" customHeight="1"/>
    <row r="825" ht="21.75" customHeight="1"/>
    <row r="826" ht="21.75" customHeight="1"/>
    <row r="827" ht="21.75" customHeight="1"/>
    <row r="828" ht="21.75" customHeight="1"/>
    <row r="829" ht="21.75" customHeight="1"/>
    <row r="830" ht="21.75" customHeight="1"/>
    <row r="831" ht="21.75" customHeight="1"/>
    <row r="832" ht="21.75" customHeight="1"/>
    <row r="833" ht="21.75" customHeight="1"/>
    <row r="834" ht="21.75" customHeight="1"/>
    <row r="835" ht="21.75" customHeight="1"/>
    <row r="836" ht="21.75" customHeight="1"/>
    <row r="837" ht="21.75" customHeight="1"/>
    <row r="838" ht="21.75" customHeight="1"/>
    <row r="839" ht="21.75" customHeight="1"/>
    <row r="840" ht="21.75" customHeight="1"/>
    <row r="841" ht="21.75" customHeight="1"/>
    <row r="842" ht="21.75" customHeight="1"/>
    <row r="843" ht="21.75" customHeight="1"/>
    <row r="844" ht="21.75" customHeight="1"/>
    <row r="845" ht="21.75" customHeight="1"/>
    <row r="846" ht="21.75" customHeight="1"/>
    <row r="847" ht="21.75" customHeight="1"/>
    <row r="848" ht="21.75" customHeight="1"/>
    <row r="849" ht="21.75" customHeight="1"/>
    <row r="850" ht="21.75" customHeight="1"/>
    <row r="851" ht="21.75" customHeight="1"/>
    <row r="852" ht="21.75" customHeight="1"/>
    <row r="853" ht="21.75" customHeight="1"/>
    <row r="854" ht="21.75" customHeight="1"/>
    <row r="855" ht="21.75" customHeight="1"/>
    <row r="856" ht="21.75" customHeight="1"/>
    <row r="857" ht="21.75" customHeight="1"/>
    <row r="858" ht="21.75" customHeight="1"/>
    <row r="859" ht="21.75" customHeight="1"/>
    <row r="860" ht="21.75" customHeight="1"/>
    <row r="861" ht="21.75" customHeight="1"/>
    <row r="862" ht="21.75" customHeight="1"/>
    <row r="863" ht="21.75" customHeight="1"/>
    <row r="864" ht="21.75" customHeight="1"/>
    <row r="865" ht="21.75" customHeight="1"/>
    <row r="866" ht="21.75" customHeight="1"/>
    <row r="867" ht="21.75" customHeight="1"/>
    <row r="868" ht="21.75" customHeight="1"/>
    <row r="869" ht="21.75" customHeight="1"/>
    <row r="870" ht="21.75" customHeight="1"/>
    <row r="871" ht="21.75" customHeight="1"/>
    <row r="872" ht="21.75" customHeight="1"/>
    <row r="873" ht="21.75" customHeight="1"/>
    <row r="874" ht="21.75" customHeight="1"/>
    <row r="875" ht="21.75" customHeight="1"/>
    <row r="876" ht="21.75" customHeight="1"/>
    <row r="877" ht="21.75" customHeight="1"/>
    <row r="878" ht="21.75" customHeight="1"/>
    <row r="879" ht="21.75" customHeight="1"/>
    <row r="880" ht="21.75" customHeight="1"/>
    <row r="881" ht="21.75" customHeight="1"/>
    <row r="882" ht="21.75" customHeight="1"/>
    <row r="883" ht="21.75" customHeight="1"/>
    <row r="884" ht="21.75" customHeight="1"/>
    <row r="885" ht="21.75" customHeight="1"/>
    <row r="886" ht="21.75" customHeight="1"/>
    <row r="887" ht="21.75" customHeight="1"/>
    <row r="888" ht="21.75" customHeight="1"/>
    <row r="889" ht="21.75" customHeight="1"/>
    <row r="890" ht="21.75" customHeight="1"/>
    <row r="891" ht="21.75" customHeight="1"/>
    <row r="892" ht="21.75" customHeight="1"/>
    <row r="893" ht="21.75" customHeight="1"/>
    <row r="894" ht="21.75" customHeight="1"/>
    <row r="895" ht="21.75" customHeight="1"/>
    <row r="896" ht="21.75" customHeight="1"/>
    <row r="897" ht="21.75" customHeight="1"/>
    <row r="898" ht="21.75" customHeight="1"/>
    <row r="899" ht="21.75" customHeight="1"/>
    <row r="900" ht="21.75" customHeight="1"/>
    <row r="901" ht="21.75" customHeight="1"/>
    <row r="902" ht="21.75" customHeight="1"/>
    <row r="903" ht="21.75" customHeight="1"/>
    <row r="904" ht="21.75" customHeight="1"/>
    <row r="905" ht="21.75" customHeight="1"/>
    <row r="906" ht="21.75" customHeight="1"/>
    <row r="907" ht="21.75" customHeight="1"/>
    <row r="908" ht="21.75" customHeight="1"/>
    <row r="909" ht="21.75" customHeight="1"/>
    <row r="910" ht="21.75" customHeight="1"/>
    <row r="911" ht="21.75" customHeight="1"/>
    <row r="912" ht="21.75" customHeight="1"/>
    <row r="913" ht="21.75" customHeight="1"/>
    <row r="914" ht="21.75" customHeight="1"/>
    <row r="915" ht="21.75" customHeight="1"/>
    <row r="916" ht="21.75" customHeight="1"/>
    <row r="917" ht="21.75" customHeight="1"/>
    <row r="918" ht="21.75" customHeight="1"/>
    <row r="919" ht="21.75" customHeight="1"/>
    <row r="920" ht="21.75" customHeight="1"/>
    <row r="921" ht="21.75" customHeight="1"/>
    <row r="922" ht="21.75" customHeight="1"/>
    <row r="923" ht="21.75" customHeight="1"/>
    <row r="924" ht="21.75" customHeight="1"/>
    <row r="925" ht="21.75" customHeight="1"/>
    <row r="926" ht="21.75" customHeight="1"/>
    <row r="927" ht="21.75" customHeight="1"/>
    <row r="928" ht="21.75" customHeight="1"/>
    <row r="929" ht="21.75" customHeight="1"/>
    <row r="930" ht="21.75" customHeight="1"/>
    <row r="931" ht="21.75" customHeight="1"/>
    <row r="932" ht="21.75" customHeight="1"/>
    <row r="933" ht="21.75" customHeight="1"/>
    <row r="934" ht="21.75" customHeight="1"/>
    <row r="935" ht="21.75" customHeight="1"/>
    <row r="936" ht="21.75" customHeight="1"/>
    <row r="937" ht="21.75" customHeight="1"/>
    <row r="938" ht="21.75" customHeight="1"/>
    <row r="939" ht="21.75" customHeight="1"/>
    <row r="940" ht="21.75" customHeight="1"/>
    <row r="941" ht="21.75" customHeight="1"/>
    <row r="942" ht="21.75" customHeight="1"/>
    <row r="943" ht="21.75" customHeight="1"/>
    <row r="944" ht="21.75" customHeight="1"/>
    <row r="945" ht="21.75" customHeight="1"/>
    <row r="946" ht="21.75" customHeight="1"/>
    <row r="947" ht="21.75" customHeight="1"/>
    <row r="948" ht="21.75" customHeight="1"/>
    <row r="949" ht="21.75" customHeight="1"/>
    <row r="950" ht="21.75" customHeight="1"/>
    <row r="951" ht="21.75" customHeight="1"/>
    <row r="952" ht="21.75" customHeight="1"/>
    <row r="953" ht="21.75" customHeight="1"/>
    <row r="954" ht="21.75" customHeight="1"/>
    <row r="955" ht="21.75" customHeight="1"/>
    <row r="956" ht="21.75" customHeight="1"/>
    <row r="957" ht="21.75" customHeight="1"/>
    <row r="958" ht="21.75" customHeight="1"/>
    <row r="959" ht="21.75" customHeight="1"/>
    <row r="960" ht="21.75" customHeight="1"/>
    <row r="961" ht="21.75" customHeight="1"/>
    <row r="962" ht="21.75" customHeight="1"/>
  </sheetData>
  <mergeCells count="22">
    <mergeCell ref="R24:V25"/>
    <mergeCell ref="C2:I2"/>
    <mergeCell ref="C3:I3"/>
    <mergeCell ref="D5:L5"/>
    <mergeCell ref="D6:L6"/>
    <mergeCell ref="D7:L7"/>
    <mergeCell ref="N9:O9"/>
    <mergeCell ref="L12:P12"/>
    <mergeCell ref="A12:A13"/>
    <mergeCell ref="B12:B13"/>
    <mergeCell ref="C12:C13"/>
    <mergeCell ref="D12:D13"/>
    <mergeCell ref="E12:E13"/>
    <mergeCell ref="C71:H71"/>
    <mergeCell ref="C4:I4"/>
    <mergeCell ref="F12:K12"/>
    <mergeCell ref="J9:M9"/>
    <mergeCell ref="D8:L8"/>
    <mergeCell ref="C65:H65"/>
    <mergeCell ref="C66:H66"/>
    <mergeCell ref="C70:H70"/>
    <mergeCell ref="C63:K63"/>
  </mergeCells>
  <conditionalFormatting sqref="I19:J21 A19:G21 A18:B18 I15:J17 A15:G17 A22:B28 C23:G28 A29:G55 A56:B56 I57:J62 A57:G62 I23:J55">
    <cfRule type="cellIs" dxfId="153" priority="41" operator="equal">
      <formula>0</formula>
    </cfRule>
  </conditionalFormatting>
  <conditionalFormatting sqref="N9:O9 H19:H21 K19:P21 K14:P17 H14:H17 H57:H62 K57:P62 H23:H55 K23:P55">
    <cfRule type="cellIs" dxfId="152" priority="40" operator="equal">
      <formula>0</formula>
    </cfRule>
  </conditionalFormatting>
  <conditionalFormatting sqref="A9:F9">
    <cfRule type="containsText" dxfId="151" priority="38" operator="containsText" text="Tāme sastādīta  20__. gada tirgus cenās, pamatojoties uz ___ daļas rasējumiem">
      <formula>NOT(ISERROR(SEARCH("Tāme sastādīta  20__. gada tirgus cenās, pamatojoties uz ___ daļas rasējumiem",A9)))</formula>
    </cfRule>
  </conditionalFormatting>
  <conditionalFormatting sqref="C2">
    <cfRule type="cellIs" dxfId="150" priority="37" operator="equal">
      <formula>0</formula>
    </cfRule>
  </conditionalFormatting>
  <conditionalFormatting sqref="O10">
    <cfRule type="cellIs" dxfId="149" priority="36" operator="equal">
      <formula>"20__. gada __. _________"</formula>
    </cfRule>
  </conditionalFormatting>
  <conditionalFormatting sqref="A63:C63">
    <cfRule type="containsText" dxfId="148" priority="35" operator="containsText" text="Tiešās izmaksas kopā, t. sk. darba devēja sociālais nodoklis __.__% ">
      <formula>NOT(ISERROR(SEARCH("Tiešās izmaksas kopā, t. sk. darba devēja sociālais nodoklis __.__% ",A63)))</formula>
    </cfRule>
  </conditionalFormatting>
  <conditionalFormatting sqref="L63:P63">
    <cfRule type="cellIs" dxfId="147" priority="30" operator="equal">
      <formula>0</formula>
    </cfRule>
  </conditionalFormatting>
  <conditionalFormatting sqref="C4:I4">
    <cfRule type="cellIs" dxfId="146" priority="29" operator="equal">
      <formula>0</formula>
    </cfRule>
  </conditionalFormatting>
  <conditionalFormatting sqref="D5:L8">
    <cfRule type="cellIs" dxfId="145" priority="25" operator="equal">
      <formula>0</formula>
    </cfRule>
  </conditionalFormatting>
  <conditionalFormatting sqref="A14:B14 D14:G14">
    <cfRule type="cellIs" dxfId="144" priority="24" operator="equal">
      <formula>0</formula>
    </cfRule>
  </conditionalFormatting>
  <conditionalFormatting sqref="C14">
    <cfRule type="cellIs" dxfId="143" priority="23" operator="equal">
      <formula>0</formula>
    </cfRule>
  </conditionalFormatting>
  <conditionalFormatting sqref="I14:J14">
    <cfRule type="cellIs" dxfId="142" priority="22" operator="equal">
      <formula>0</formula>
    </cfRule>
  </conditionalFormatting>
  <conditionalFormatting sqref="P10:Q10">
    <cfRule type="cellIs" dxfId="141" priority="21" operator="equal">
      <formula>"20__. gada __. _________"</formula>
    </cfRule>
  </conditionalFormatting>
  <conditionalFormatting sqref="C70:H70">
    <cfRule type="cellIs" dxfId="140" priority="18" operator="equal">
      <formula>0</formula>
    </cfRule>
  </conditionalFormatting>
  <conditionalFormatting sqref="C65:H65">
    <cfRule type="cellIs" dxfId="139" priority="17" operator="equal">
      <formula>0</formula>
    </cfRule>
  </conditionalFormatting>
  <conditionalFormatting sqref="C70:H70 C73 C65:H65">
    <cfRule type="cellIs" dxfId="138" priority="16" operator="equal">
      <formula>0</formula>
    </cfRule>
  </conditionalFormatting>
  <conditionalFormatting sqref="D1">
    <cfRule type="cellIs" dxfId="137" priority="15" operator="equal">
      <formula>0</formula>
    </cfRule>
  </conditionalFormatting>
  <conditionalFormatting sqref="H18 K18:P18">
    <cfRule type="cellIs" dxfId="136" priority="10" operator="equal">
      <formula>0</formula>
    </cfRule>
  </conditionalFormatting>
  <conditionalFormatting sqref="I18:J18 C18:G18">
    <cfRule type="cellIs" dxfId="135" priority="11" operator="equal">
      <formula>0</formula>
    </cfRule>
  </conditionalFormatting>
  <conditionalFormatting sqref="D22:F22">
    <cfRule type="cellIs" dxfId="134" priority="7" operator="equal">
      <formula>0</formula>
    </cfRule>
  </conditionalFormatting>
  <conditionalFormatting sqref="G22">
    <cfRule type="cellIs" dxfId="133" priority="3" operator="equal">
      <formula>0</formula>
    </cfRule>
  </conditionalFormatting>
  <conditionalFormatting sqref="C22">
    <cfRule type="cellIs" dxfId="132" priority="6" operator="equal">
      <formula>0</formula>
    </cfRule>
  </conditionalFormatting>
  <conditionalFormatting sqref="I22:J22">
    <cfRule type="cellIs" dxfId="131" priority="5" operator="equal">
      <formula>0</formula>
    </cfRule>
  </conditionalFormatting>
  <conditionalFormatting sqref="K22:P22 H22">
    <cfRule type="cellIs" dxfId="130" priority="4" operator="equal">
      <formula>0</formula>
    </cfRule>
  </conditionalFormatting>
  <conditionalFormatting sqref="I56:J56 C56:G56">
    <cfRule type="cellIs" dxfId="129" priority="2" operator="equal">
      <formula>0</formula>
    </cfRule>
  </conditionalFormatting>
  <conditionalFormatting sqref="H56 K56:P56">
    <cfRule type="cellIs" dxfId="128" priority="1" operator="equal">
      <formula>0</formula>
    </cfRule>
  </conditionalFormatting>
  <pageMargins left="0.7" right="0.7" top="0.75" bottom="0.75" header="0.3" footer="0.3"/>
  <pageSetup paperSize="9" scale="84"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20" operator="containsText" id="{A5F45D83-914D-4306-B26D-4B74C3C819FC}">
            <xm:f>NOT(ISERROR(SEARCH("Tāme sastādīta ____. gada ___. ______________",A68)))</xm:f>
            <xm:f>"Tāme sastādīta ____. gada ___. ______________"</xm:f>
            <x14:dxf>
              <font>
                <color auto="1"/>
              </font>
              <fill>
                <patternFill>
                  <bgColor rgb="FFC6EFCE"/>
                </patternFill>
              </fill>
            </x14:dxf>
          </x14:cfRule>
          <xm:sqref>A68</xm:sqref>
        </x14:conditionalFormatting>
        <x14:conditionalFormatting xmlns:xm="http://schemas.microsoft.com/office/excel/2006/main">
          <x14:cfRule type="containsText" priority="19" operator="containsText" id="{A2E03CF5-E14D-4A31-8C34-6550548A72DB}">
            <xm:f>NOT(ISERROR(SEARCH("Sertifikāta Nr. _________________________________",A73)))</xm:f>
            <xm:f>"Sertifikāta Nr. _________________________________"</xm:f>
            <x14:dxf>
              <font>
                <color auto="1"/>
              </font>
              <fill>
                <patternFill>
                  <bgColor rgb="FFC6EFCE"/>
                </patternFill>
              </fill>
            </x14:dxf>
          </x14:cfRule>
          <xm:sqref>A73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A1:U1011"/>
  <sheetViews>
    <sheetView topLeftCell="A44" zoomScale="115" zoomScaleNormal="115" workbookViewId="0">
      <selection activeCell="F50" sqref="F14:P50"/>
    </sheetView>
  </sheetViews>
  <sheetFormatPr defaultColWidth="9.109375" defaultRowHeight="10.199999999999999"/>
  <cols>
    <col min="1" max="1" width="4.5546875" style="1" customWidth="1"/>
    <col min="2" max="2" width="5.33203125" style="1" customWidth="1"/>
    <col min="3" max="3" width="53.6640625" style="1" customWidth="1"/>
    <col min="4" max="4" width="5.88671875" style="1" customWidth="1"/>
    <col min="5" max="5" width="8.6640625" style="1" customWidth="1"/>
    <col min="6" max="6" width="5.44140625" style="1" customWidth="1"/>
    <col min="7" max="7" width="6.109375" style="1" customWidth="1"/>
    <col min="8" max="8" width="6.6640625" style="1" customWidth="1"/>
    <col min="9" max="9" width="8" style="1" customWidth="1"/>
    <col min="10" max="10" width="6.6640625" style="1" customWidth="1"/>
    <col min="11" max="11" width="8.5546875" style="1" customWidth="1"/>
    <col min="12" max="15" width="7.6640625" style="1" customWidth="1"/>
    <col min="16" max="16" width="9" style="1" customWidth="1"/>
    <col min="17" max="16384" width="9.109375" style="1"/>
  </cols>
  <sheetData>
    <row r="1" spans="1:16" ht="13.8">
      <c r="A1" s="152"/>
      <c r="B1" s="152"/>
      <c r="C1" s="153" t="s">
        <v>34</v>
      </c>
      <c r="D1" s="154">
        <f>'Kops a'!A19</f>
        <v>5</v>
      </c>
      <c r="E1" s="152"/>
      <c r="F1" s="152"/>
      <c r="G1" s="152"/>
      <c r="H1" s="152"/>
      <c r="I1" s="152"/>
      <c r="J1" s="152"/>
      <c r="K1" s="155"/>
      <c r="L1" s="155"/>
      <c r="M1" s="155"/>
      <c r="N1" s="156"/>
      <c r="O1" s="153"/>
      <c r="P1" s="157"/>
    </row>
    <row r="2" spans="1:16" ht="13.8">
      <c r="A2" s="158"/>
      <c r="B2" s="158"/>
      <c r="C2" s="502" t="s">
        <v>152</v>
      </c>
      <c r="D2" s="502"/>
      <c r="E2" s="502"/>
      <c r="F2" s="502"/>
      <c r="G2" s="502"/>
      <c r="H2" s="502"/>
      <c r="I2" s="502"/>
      <c r="J2" s="158"/>
      <c r="K2" s="155"/>
      <c r="L2" s="155"/>
      <c r="M2" s="155"/>
      <c r="N2" s="155"/>
      <c r="O2" s="155"/>
      <c r="P2" s="155"/>
    </row>
    <row r="3" spans="1:16" ht="13.8">
      <c r="A3" s="159"/>
      <c r="B3" s="159"/>
      <c r="C3" s="503" t="s">
        <v>13</v>
      </c>
      <c r="D3" s="503"/>
      <c r="E3" s="503"/>
      <c r="F3" s="503"/>
      <c r="G3" s="503"/>
      <c r="H3" s="503"/>
      <c r="I3" s="503"/>
      <c r="J3" s="159"/>
      <c r="K3" s="155"/>
      <c r="L3" s="155"/>
      <c r="M3" s="155"/>
      <c r="N3" s="155"/>
      <c r="O3" s="155"/>
      <c r="P3" s="155"/>
    </row>
    <row r="4" spans="1:16" ht="13.8">
      <c r="A4" s="159"/>
      <c r="B4" s="159"/>
      <c r="C4" s="504" t="s">
        <v>48</v>
      </c>
      <c r="D4" s="504"/>
      <c r="E4" s="504"/>
      <c r="F4" s="504"/>
      <c r="G4" s="504"/>
      <c r="H4" s="504"/>
      <c r="I4" s="504"/>
      <c r="J4" s="159"/>
      <c r="K4" s="155"/>
      <c r="L4" s="155"/>
      <c r="M4" s="155"/>
      <c r="N4" s="155"/>
      <c r="O4" s="155"/>
      <c r="P4" s="155"/>
    </row>
    <row r="5" spans="1:16" ht="13.8">
      <c r="A5" s="152"/>
      <c r="B5" s="152"/>
      <c r="C5" s="153" t="s">
        <v>1</v>
      </c>
      <c r="D5" s="519" t="str">
        <f>'Kops a'!D6</f>
        <v>Administrācijas ēka</v>
      </c>
      <c r="E5" s="519"/>
      <c r="F5" s="519"/>
      <c r="G5" s="519"/>
      <c r="H5" s="519"/>
      <c r="I5" s="519"/>
      <c r="J5" s="519"/>
      <c r="K5" s="519"/>
      <c r="L5" s="519"/>
      <c r="M5" s="160"/>
      <c r="N5" s="160"/>
      <c r="O5" s="160"/>
      <c r="P5" s="160"/>
    </row>
    <row r="6" spans="1:16" ht="13.8">
      <c r="A6" s="152"/>
      <c r="B6" s="152"/>
      <c r="C6" s="153" t="s">
        <v>2</v>
      </c>
      <c r="D6" s="519" t="str">
        <f>'Kops a'!D7</f>
        <v>Energoefektivitātes paaugstināšana</v>
      </c>
      <c r="E6" s="519"/>
      <c r="F6" s="519"/>
      <c r="G6" s="519"/>
      <c r="H6" s="519"/>
      <c r="I6" s="519"/>
      <c r="J6" s="519"/>
      <c r="K6" s="519"/>
      <c r="L6" s="519"/>
      <c r="M6" s="160"/>
      <c r="N6" s="160"/>
      <c r="O6" s="160"/>
      <c r="P6" s="160"/>
    </row>
    <row r="7" spans="1:16" ht="13.8">
      <c r="A7" s="152"/>
      <c r="B7" s="152"/>
      <c r="C7" s="153" t="s">
        <v>3</v>
      </c>
      <c r="D7" s="519" t="str">
        <f>'Kops a'!D8</f>
        <v>Jaunā ielā 2A, Limbaži, Limbažu novads, Latvija, LV-4001</v>
      </c>
      <c r="E7" s="519"/>
      <c r="F7" s="519"/>
      <c r="G7" s="519"/>
      <c r="H7" s="519"/>
      <c r="I7" s="519"/>
      <c r="J7" s="519"/>
      <c r="K7" s="519"/>
      <c r="L7" s="519"/>
      <c r="M7" s="160"/>
      <c r="N7" s="160"/>
      <c r="O7" s="160"/>
      <c r="P7" s="160"/>
    </row>
    <row r="8" spans="1:16" ht="13.8">
      <c r="A8" s="152"/>
      <c r="B8" s="152"/>
      <c r="C8" s="161" t="s">
        <v>16</v>
      </c>
      <c r="D8" s="519" t="str">
        <f>'Kops a'!D9</f>
        <v>EIRO210222/001</v>
      </c>
      <c r="E8" s="519"/>
      <c r="F8" s="519"/>
      <c r="G8" s="519"/>
      <c r="H8" s="519"/>
      <c r="I8" s="519"/>
      <c r="J8" s="519"/>
      <c r="K8" s="519"/>
      <c r="L8" s="519"/>
      <c r="M8" s="160"/>
      <c r="N8" s="160"/>
      <c r="O8" s="160"/>
      <c r="P8" s="160"/>
    </row>
    <row r="9" spans="1:16" ht="29.25" customHeight="1">
      <c r="A9" s="162"/>
      <c r="B9" s="162"/>
      <c r="C9" s="162" t="s">
        <v>153</v>
      </c>
      <c r="D9" s="162"/>
      <c r="E9" s="162"/>
      <c r="F9" s="162"/>
      <c r="G9" s="162"/>
      <c r="H9" s="162"/>
      <c r="I9" s="162"/>
      <c r="J9" s="509" t="s">
        <v>35</v>
      </c>
      <c r="K9" s="509"/>
      <c r="L9" s="509"/>
      <c r="M9" s="509"/>
      <c r="N9" s="518">
        <f>P51</f>
        <v>0</v>
      </c>
      <c r="O9" s="518"/>
      <c r="P9" s="162"/>
    </row>
    <row r="10" spans="1:16" ht="13.8">
      <c r="A10" s="163"/>
      <c r="B10" s="164"/>
      <c r="C10" s="161"/>
      <c r="D10" s="152"/>
      <c r="E10" s="152"/>
      <c r="F10" s="152"/>
      <c r="G10" s="152"/>
      <c r="H10" s="152"/>
      <c r="I10" s="152"/>
      <c r="J10" s="152"/>
      <c r="K10" s="152"/>
      <c r="L10" s="158"/>
      <c r="M10" s="158"/>
      <c r="N10" s="155"/>
      <c r="O10" s="165"/>
      <c r="P10" s="166">
        <f>A57</f>
        <v>0</v>
      </c>
    </row>
    <row r="11" spans="1:16" ht="14.4" thickBot="1">
      <c r="A11" s="163"/>
      <c r="B11" s="164"/>
      <c r="C11" s="161"/>
      <c r="D11" s="152"/>
      <c r="E11" s="152"/>
      <c r="F11" s="152"/>
      <c r="G11" s="152"/>
      <c r="H11" s="152"/>
      <c r="I11" s="152"/>
      <c r="J11" s="152"/>
      <c r="K11" s="152"/>
      <c r="L11" s="167"/>
      <c r="M11" s="167"/>
      <c r="N11" s="168"/>
      <c r="O11" s="156"/>
      <c r="P11" s="152"/>
    </row>
    <row r="12" spans="1:16">
      <c r="A12" s="511" t="s">
        <v>19</v>
      </c>
      <c r="B12" s="513" t="s">
        <v>36</v>
      </c>
      <c r="C12" s="507" t="s">
        <v>37</v>
      </c>
      <c r="D12" s="516" t="s">
        <v>38</v>
      </c>
      <c r="E12" s="496" t="s">
        <v>39</v>
      </c>
      <c r="F12" s="506" t="s">
        <v>40</v>
      </c>
      <c r="G12" s="507"/>
      <c r="H12" s="507"/>
      <c r="I12" s="507"/>
      <c r="J12" s="507"/>
      <c r="K12" s="508"/>
      <c r="L12" s="510" t="s">
        <v>41</v>
      </c>
      <c r="M12" s="507"/>
      <c r="N12" s="507"/>
      <c r="O12" s="507"/>
      <c r="P12" s="508"/>
    </row>
    <row r="13" spans="1:16" ht="126.75" customHeight="1" thickBot="1">
      <c r="A13" s="512"/>
      <c r="B13" s="514"/>
      <c r="C13" s="515"/>
      <c r="D13" s="517"/>
      <c r="E13" s="497"/>
      <c r="F13" s="422" t="s">
        <v>42</v>
      </c>
      <c r="G13" s="6" t="s">
        <v>43</v>
      </c>
      <c r="H13" s="6" t="s">
        <v>44</v>
      </c>
      <c r="I13" s="6" t="s">
        <v>45</v>
      </c>
      <c r="J13" s="6" t="s">
        <v>46</v>
      </c>
      <c r="K13" s="4" t="s">
        <v>47</v>
      </c>
      <c r="L13" s="5" t="s">
        <v>42</v>
      </c>
      <c r="M13" s="6" t="s">
        <v>44</v>
      </c>
      <c r="N13" s="6" t="s">
        <v>45</v>
      </c>
      <c r="O13" s="6" t="s">
        <v>46</v>
      </c>
      <c r="P13" s="4" t="s">
        <v>47</v>
      </c>
    </row>
    <row r="14" spans="1:16" ht="21.75" customHeight="1">
      <c r="A14" s="423"/>
      <c r="B14" s="424"/>
      <c r="C14" s="429" t="s">
        <v>67</v>
      </c>
      <c r="D14" s="430"/>
      <c r="E14" s="431"/>
      <c r="F14" s="151"/>
      <c r="G14" s="7"/>
      <c r="H14" s="7"/>
      <c r="I14" s="7"/>
      <c r="J14" s="7"/>
      <c r="K14" s="8"/>
      <c r="L14" s="15"/>
      <c r="M14" s="7"/>
      <c r="N14" s="7"/>
      <c r="O14" s="7"/>
      <c r="P14" s="8"/>
    </row>
    <row r="15" spans="1:16" ht="16.5" customHeight="1">
      <c r="A15" s="99">
        <v>1</v>
      </c>
      <c r="B15" s="10"/>
      <c r="C15" s="41" t="s">
        <v>328</v>
      </c>
      <c r="D15" s="18" t="s">
        <v>52</v>
      </c>
      <c r="E15" s="122">
        <v>2</v>
      </c>
      <c r="F15" s="64"/>
      <c r="G15" s="11"/>
      <c r="H15" s="11"/>
      <c r="I15" s="48"/>
      <c r="J15" s="48"/>
      <c r="K15" s="12"/>
      <c r="L15" s="16"/>
      <c r="M15" s="11"/>
      <c r="N15" s="11"/>
      <c r="O15" s="11"/>
      <c r="P15" s="12"/>
    </row>
    <row r="16" spans="1:16" ht="29.25" customHeight="1">
      <c r="A16" s="99">
        <v>2</v>
      </c>
      <c r="B16" s="10"/>
      <c r="C16" s="78" t="s">
        <v>349</v>
      </c>
      <c r="D16" s="14" t="s">
        <v>69</v>
      </c>
      <c r="E16" s="124">
        <v>6</v>
      </c>
      <c r="F16" s="13"/>
      <c r="G16" s="11"/>
      <c r="H16" s="11"/>
      <c r="I16" s="11"/>
      <c r="J16" s="11"/>
      <c r="K16" s="12"/>
      <c r="L16" s="16"/>
      <c r="M16" s="11"/>
      <c r="N16" s="11"/>
      <c r="O16" s="11"/>
      <c r="P16" s="12"/>
    </row>
    <row r="17" spans="1:21" ht="26.25" customHeight="1">
      <c r="A17" s="99">
        <v>3</v>
      </c>
      <c r="B17" s="10"/>
      <c r="C17" s="41" t="s">
        <v>332</v>
      </c>
      <c r="D17" s="18" t="s">
        <v>78</v>
      </c>
      <c r="E17" s="122">
        <v>1.3</v>
      </c>
      <c r="F17" s="64"/>
      <c r="G17" s="11"/>
      <c r="H17" s="11"/>
      <c r="I17" s="48"/>
      <c r="J17" s="48"/>
      <c r="K17" s="12"/>
      <c r="L17" s="16"/>
      <c r="M17" s="11"/>
      <c r="N17" s="11"/>
      <c r="O17" s="11"/>
      <c r="P17" s="12"/>
    </row>
    <row r="18" spans="1:21" ht="13.2">
      <c r="A18" s="99">
        <v>4</v>
      </c>
      <c r="B18" s="10"/>
      <c r="C18" s="41" t="s">
        <v>329</v>
      </c>
      <c r="D18" s="18" t="s">
        <v>78</v>
      </c>
      <c r="E18" s="122">
        <v>4.5</v>
      </c>
      <c r="F18" s="64"/>
      <c r="G18" s="11"/>
      <c r="H18" s="11"/>
      <c r="I18" s="48"/>
      <c r="J18" s="48"/>
      <c r="K18" s="12"/>
      <c r="L18" s="16"/>
      <c r="M18" s="11"/>
      <c r="N18" s="11"/>
      <c r="O18" s="11"/>
      <c r="P18" s="12"/>
    </row>
    <row r="19" spans="1:21" ht="26.4">
      <c r="A19" s="99">
        <v>5</v>
      </c>
      <c r="B19" s="10"/>
      <c r="C19" s="41" t="s">
        <v>346</v>
      </c>
      <c r="D19" s="18" t="s">
        <v>78</v>
      </c>
      <c r="E19" s="122">
        <v>4</v>
      </c>
      <c r="F19" s="64"/>
      <c r="G19" s="11"/>
      <c r="H19" s="11"/>
      <c r="I19" s="48"/>
      <c r="J19" s="48"/>
      <c r="K19" s="12"/>
      <c r="L19" s="16"/>
      <c r="M19" s="11"/>
      <c r="N19" s="11"/>
      <c r="O19" s="11"/>
      <c r="P19" s="12"/>
      <c r="Q19" s="245"/>
      <c r="U19" s="1" t="s">
        <v>154</v>
      </c>
    </row>
    <row r="20" spans="1:21" ht="30" customHeight="1">
      <c r="A20" s="99">
        <v>6</v>
      </c>
      <c r="B20" s="10"/>
      <c r="C20" s="41" t="s">
        <v>330</v>
      </c>
      <c r="D20" s="18" t="s">
        <v>69</v>
      </c>
      <c r="E20" s="122">
        <v>9</v>
      </c>
      <c r="F20" s="64"/>
      <c r="G20" s="11"/>
      <c r="H20" s="11"/>
      <c r="I20" s="48"/>
      <c r="J20" s="48"/>
      <c r="K20" s="12"/>
      <c r="L20" s="16"/>
      <c r="M20" s="11"/>
      <c r="N20" s="11"/>
      <c r="O20" s="11"/>
      <c r="P20" s="12"/>
      <c r="Q20" s="245"/>
    </row>
    <row r="21" spans="1:21" ht="27.75" customHeight="1">
      <c r="A21" s="99">
        <v>7</v>
      </c>
      <c r="B21" s="10"/>
      <c r="C21" s="395" t="s">
        <v>350</v>
      </c>
      <c r="D21" s="396" t="s">
        <v>69</v>
      </c>
      <c r="E21" s="218">
        <f>1.5*0.3*2</f>
        <v>0.89999999999999991</v>
      </c>
      <c r="F21" s="151"/>
      <c r="G21" s="7"/>
      <c r="H21" s="11"/>
      <c r="I21" s="7"/>
      <c r="J21" s="7"/>
      <c r="K21" s="12"/>
      <c r="L21" s="13"/>
      <c r="M21" s="11"/>
      <c r="N21" s="11"/>
      <c r="O21" s="11"/>
      <c r="P21" s="12"/>
      <c r="Q21" s="245"/>
    </row>
    <row r="22" spans="1:21" ht="26.25" customHeight="1">
      <c r="A22" s="99">
        <v>8</v>
      </c>
      <c r="B22" s="10"/>
      <c r="C22" s="42" t="s">
        <v>77</v>
      </c>
      <c r="D22" s="18" t="s">
        <v>78</v>
      </c>
      <c r="E22" s="122">
        <v>18</v>
      </c>
      <c r="F22" s="60"/>
      <c r="G22" s="11"/>
      <c r="H22" s="11"/>
      <c r="I22" s="21"/>
      <c r="J22" s="39"/>
      <c r="K22" s="12"/>
      <c r="L22" s="16"/>
      <c r="M22" s="11"/>
      <c r="N22" s="11"/>
      <c r="O22" s="11"/>
      <c r="P22" s="12"/>
    </row>
    <row r="23" spans="1:21" ht="21" customHeight="1">
      <c r="A23" s="76"/>
      <c r="B23" s="10"/>
      <c r="C23" s="55" t="s">
        <v>331</v>
      </c>
      <c r="D23" s="55" t="s">
        <v>52</v>
      </c>
      <c r="E23" s="127">
        <v>1</v>
      </c>
      <c r="F23" s="69"/>
      <c r="G23" s="11"/>
      <c r="H23" s="11"/>
      <c r="I23" s="44"/>
      <c r="J23" s="44"/>
      <c r="K23" s="12"/>
      <c r="L23" s="16"/>
      <c r="M23" s="11"/>
      <c r="N23" s="11"/>
      <c r="O23" s="11"/>
      <c r="P23" s="12"/>
    </row>
    <row r="24" spans="1:21" ht="18" customHeight="1">
      <c r="A24" s="76">
        <v>9</v>
      </c>
      <c r="B24" s="10"/>
      <c r="C24" s="384" t="s">
        <v>335</v>
      </c>
      <c r="D24" s="48" t="s">
        <v>69</v>
      </c>
      <c r="E24" s="123">
        <v>20</v>
      </c>
      <c r="F24" s="290"/>
      <c r="G24" s="273"/>
      <c r="H24" s="273"/>
      <c r="I24" s="273"/>
      <c r="J24" s="273"/>
      <c r="K24" s="325"/>
      <c r="L24" s="291"/>
      <c r="M24" s="273"/>
      <c r="N24" s="273"/>
      <c r="O24" s="273"/>
      <c r="P24" s="325"/>
      <c r="Q24" s="542"/>
      <c r="S24" s="250"/>
      <c r="T24" s="250"/>
      <c r="U24" s="250"/>
    </row>
    <row r="25" spans="1:21" ht="13.2">
      <c r="A25" s="76">
        <v>10</v>
      </c>
      <c r="B25" s="10"/>
      <c r="C25" s="50" t="s">
        <v>333</v>
      </c>
      <c r="D25" s="17" t="s">
        <v>69</v>
      </c>
      <c r="E25" s="124">
        <v>4.68</v>
      </c>
      <c r="F25" s="69"/>
      <c r="G25" s="11"/>
      <c r="H25" s="11"/>
      <c r="I25" s="58"/>
      <c r="J25" s="58"/>
      <c r="K25" s="12"/>
      <c r="L25" s="16"/>
      <c r="M25" s="11"/>
      <c r="N25" s="11"/>
      <c r="O25" s="11"/>
      <c r="P25" s="12"/>
      <c r="Q25" s="542"/>
      <c r="S25" s="250"/>
      <c r="T25" s="250"/>
      <c r="U25" s="250"/>
    </row>
    <row r="26" spans="1:21" ht="15.75" customHeight="1">
      <c r="A26" s="76">
        <v>11</v>
      </c>
      <c r="B26" s="10"/>
      <c r="C26" s="54" t="s">
        <v>342</v>
      </c>
      <c r="D26" s="48" t="s">
        <v>62</v>
      </c>
      <c r="E26" s="123">
        <v>1</v>
      </c>
      <c r="F26" s="70"/>
      <c r="G26" s="11"/>
      <c r="H26" s="11"/>
      <c r="I26" s="48"/>
      <c r="J26" s="48"/>
      <c r="K26" s="325"/>
      <c r="L26" s="291"/>
      <c r="M26" s="273"/>
      <c r="N26" s="273"/>
      <c r="O26" s="273"/>
      <c r="P26" s="325"/>
      <c r="Q26" s="542"/>
      <c r="R26" s="245"/>
    </row>
    <row r="27" spans="1:21" ht="27" customHeight="1">
      <c r="A27" s="76"/>
      <c r="B27" s="10"/>
      <c r="C27" s="390" t="s">
        <v>343</v>
      </c>
      <c r="D27" s="14" t="s">
        <v>78</v>
      </c>
      <c r="E27" s="391">
        <f>0.8*4.8*0.15*1.26</f>
        <v>0.72575999999999996</v>
      </c>
      <c r="F27" s="64"/>
      <c r="G27" s="7"/>
      <c r="H27" s="11"/>
      <c r="I27" s="39"/>
      <c r="J27" s="39"/>
      <c r="K27" s="12"/>
      <c r="L27" s="13"/>
      <c r="M27" s="11"/>
      <c r="N27" s="11"/>
      <c r="O27" s="11"/>
      <c r="P27" s="12"/>
      <c r="Q27" s="542"/>
    </row>
    <row r="28" spans="1:21" ht="13.2">
      <c r="A28" s="76"/>
      <c r="B28" s="10"/>
      <c r="C28" s="392" t="s">
        <v>337</v>
      </c>
      <c r="D28" s="14" t="s">
        <v>78</v>
      </c>
      <c r="E28" s="386">
        <f>4.8*0.8*0.05*1.25</f>
        <v>0.24</v>
      </c>
      <c r="F28" s="60"/>
      <c r="G28" s="7"/>
      <c r="H28" s="11"/>
      <c r="I28" s="21"/>
      <c r="J28" s="21"/>
      <c r="K28" s="12"/>
      <c r="L28" s="13"/>
      <c r="M28" s="11"/>
      <c r="N28" s="11"/>
      <c r="O28" s="11"/>
      <c r="P28" s="12"/>
      <c r="Q28" s="542"/>
    </row>
    <row r="29" spans="1:21" ht="13.2">
      <c r="A29" s="76"/>
      <c r="B29" s="10"/>
      <c r="C29" s="392" t="s">
        <v>339</v>
      </c>
      <c r="D29" s="280" t="s">
        <v>78</v>
      </c>
      <c r="E29" s="297">
        <f>+E32*0.05</f>
        <v>3.7485000000000004E-2</v>
      </c>
      <c r="F29" s="71"/>
      <c r="G29" s="11"/>
      <c r="H29" s="11"/>
      <c r="I29" s="32"/>
      <c r="J29" s="51"/>
      <c r="K29" s="12"/>
      <c r="L29" s="13"/>
      <c r="M29" s="11"/>
      <c r="N29" s="11"/>
      <c r="O29" s="11"/>
      <c r="P29" s="12"/>
      <c r="Q29" s="542"/>
    </row>
    <row r="30" spans="1:21" ht="13.2">
      <c r="A30" s="76"/>
      <c r="B30" s="10"/>
      <c r="C30" s="392" t="s">
        <v>340</v>
      </c>
      <c r="D30" s="280" t="s">
        <v>69</v>
      </c>
      <c r="E30" s="297">
        <v>2.34</v>
      </c>
      <c r="F30" s="71"/>
      <c r="G30" s="7"/>
      <c r="H30" s="11"/>
      <c r="I30" s="32"/>
      <c r="J30" s="51"/>
      <c r="K30" s="12"/>
      <c r="L30" s="13"/>
      <c r="M30" s="11"/>
      <c r="N30" s="11"/>
      <c r="O30" s="11"/>
      <c r="P30" s="12"/>
      <c r="Q30" s="542"/>
      <c r="R30" s="132"/>
    </row>
    <row r="31" spans="1:21" ht="13.2">
      <c r="A31" s="76"/>
      <c r="B31" s="10"/>
      <c r="C31" s="389" t="s">
        <v>334</v>
      </c>
      <c r="D31" s="14" t="s">
        <v>338</v>
      </c>
      <c r="E31" s="387">
        <v>0.1</v>
      </c>
      <c r="F31" s="69"/>
      <c r="G31" s="7"/>
      <c r="H31" s="11"/>
      <c r="I31" s="58"/>
      <c r="J31" s="58"/>
      <c r="K31" s="12"/>
      <c r="L31" s="13"/>
      <c r="M31" s="11"/>
      <c r="N31" s="11"/>
      <c r="O31" s="11"/>
      <c r="P31" s="12"/>
      <c r="Q31" s="542"/>
    </row>
    <row r="32" spans="1:21" ht="13.2">
      <c r="A32" s="76"/>
      <c r="B32" s="10"/>
      <c r="C32" s="385" t="s">
        <v>336</v>
      </c>
      <c r="D32" s="14" t="s">
        <v>78</v>
      </c>
      <c r="E32" s="386">
        <f>0.7*6.8*0.15*1.05</f>
        <v>0.74970000000000003</v>
      </c>
      <c r="F32" s="70"/>
      <c r="G32" s="11"/>
      <c r="H32" s="11"/>
      <c r="I32" s="48"/>
      <c r="J32" s="48"/>
      <c r="K32" s="12"/>
      <c r="L32" s="13"/>
      <c r="M32" s="11"/>
      <c r="N32" s="11"/>
      <c r="O32" s="11"/>
      <c r="P32" s="12"/>
      <c r="Q32" s="542"/>
    </row>
    <row r="33" spans="1:20" ht="13.2">
      <c r="A33" s="76"/>
      <c r="B33" s="10"/>
      <c r="C33" s="385" t="s">
        <v>129</v>
      </c>
      <c r="D33" s="388" t="s">
        <v>62</v>
      </c>
      <c r="E33" s="386">
        <v>1</v>
      </c>
      <c r="F33" s="70"/>
      <c r="G33" s="11"/>
      <c r="H33" s="11"/>
      <c r="I33" s="48"/>
      <c r="J33" s="48"/>
      <c r="K33" s="12"/>
      <c r="L33" s="13"/>
      <c r="M33" s="11"/>
      <c r="N33" s="11"/>
      <c r="O33" s="11"/>
      <c r="P33" s="12"/>
      <c r="Q33" s="542"/>
    </row>
    <row r="34" spans="1:20" ht="53.25" customHeight="1">
      <c r="A34" s="76">
        <v>12</v>
      </c>
      <c r="B34" s="10"/>
      <c r="C34" s="54" t="s">
        <v>387</v>
      </c>
      <c r="D34" s="48" t="s">
        <v>78</v>
      </c>
      <c r="E34" s="123">
        <f>4.8*0.2*1.8</f>
        <v>1.728</v>
      </c>
      <c r="F34" s="70"/>
      <c r="G34" s="11"/>
      <c r="H34" s="11"/>
      <c r="I34" s="48"/>
      <c r="J34" s="48"/>
      <c r="K34" s="325"/>
      <c r="L34" s="291"/>
      <c r="M34" s="273"/>
      <c r="N34" s="273"/>
      <c r="O34" s="273"/>
      <c r="P34" s="325"/>
      <c r="Q34" s="542"/>
    </row>
    <row r="35" spans="1:20" ht="13.2">
      <c r="A35" s="76">
        <v>13</v>
      </c>
      <c r="B35" s="10"/>
      <c r="C35" s="54" t="s">
        <v>341</v>
      </c>
      <c r="D35" s="48" t="s">
        <v>62</v>
      </c>
      <c r="E35" s="123">
        <v>1</v>
      </c>
      <c r="F35" s="70"/>
      <c r="G35" s="11"/>
      <c r="H35" s="11"/>
      <c r="I35" s="48"/>
      <c r="J35" s="48"/>
      <c r="K35" s="325"/>
      <c r="L35" s="291"/>
      <c r="M35" s="273"/>
      <c r="N35" s="273"/>
      <c r="O35" s="273"/>
      <c r="P35" s="325"/>
      <c r="Q35" s="542"/>
    </row>
    <row r="36" spans="1:20" ht="13.2">
      <c r="A36" s="76"/>
      <c r="B36" s="10"/>
      <c r="C36" s="390" t="s">
        <v>344</v>
      </c>
      <c r="D36" s="14" t="s">
        <v>78</v>
      </c>
      <c r="E36" s="391">
        <f>+((0.2*2.2*2.85)+(2.6*2.1*0.15)*1.26)</f>
        <v>2.2859400000000001</v>
      </c>
      <c r="F36" s="64"/>
      <c r="G36" s="7"/>
      <c r="H36" s="11"/>
      <c r="I36" s="39"/>
      <c r="J36" s="39"/>
      <c r="K36" s="12"/>
      <c r="L36" s="13"/>
      <c r="M36" s="11"/>
      <c r="N36" s="11"/>
      <c r="O36" s="11"/>
      <c r="P36" s="12"/>
      <c r="Q36" s="542"/>
    </row>
    <row r="37" spans="1:20" ht="13.2">
      <c r="A37" s="76"/>
      <c r="B37" s="10"/>
      <c r="C37" s="392" t="s">
        <v>337</v>
      </c>
      <c r="D37" s="14" t="s">
        <v>78</v>
      </c>
      <c r="E37" s="391">
        <f>+((0.05*2.2*2.85)+(2.6*2.1*0.05)*1.25)</f>
        <v>0.65475000000000017</v>
      </c>
      <c r="F37" s="60"/>
      <c r="G37" s="7"/>
      <c r="H37" s="11"/>
      <c r="I37" s="21"/>
      <c r="J37" s="21"/>
      <c r="K37" s="12"/>
      <c r="L37" s="13"/>
      <c r="M37" s="11"/>
      <c r="N37" s="11"/>
      <c r="O37" s="11"/>
      <c r="P37" s="12"/>
      <c r="Q37" s="542"/>
    </row>
    <row r="38" spans="1:20" ht="13.2">
      <c r="A38" s="76"/>
      <c r="B38" s="10"/>
      <c r="C38" s="392" t="s">
        <v>339</v>
      </c>
      <c r="D38" s="280" t="s">
        <v>78</v>
      </c>
      <c r="E38" s="297">
        <f>+E41*0.05</f>
        <v>8.1900000000000014E-2</v>
      </c>
      <c r="F38" s="71"/>
      <c r="G38" s="11"/>
      <c r="H38" s="11"/>
      <c r="I38" s="32"/>
      <c r="J38" s="51"/>
      <c r="K38" s="12"/>
      <c r="L38" s="13"/>
      <c r="M38" s="11"/>
      <c r="N38" s="11"/>
      <c r="O38" s="11"/>
      <c r="P38" s="12"/>
      <c r="Q38" s="542"/>
    </row>
    <row r="39" spans="1:20" ht="13.2">
      <c r="A39" s="76"/>
      <c r="B39" s="10"/>
      <c r="C39" s="392" t="s">
        <v>340</v>
      </c>
      <c r="D39" s="280" t="s">
        <v>69</v>
      </c>
      <c r="E39" s="297">
        <v>2.2000000000000002</v>
      </c>
      <c r="F39" s="71"/>
      <c r="G39" s="7"/>
      <c r="H39" s="11"/>
      <c r="I39" s="32"/>
      <c r="J39" s="51"/>
      <c r="K39" s="12"/>
      <c r="L39" s="13"/>
      <c r="M39" s="11"/>
      <c r="N39" s="11"/>
      <c r="O39" s="11"/>
      <c r="P39" s="12"/>
      <c r="Q39" s="542"/>
    </row>
    <row r="40" spans="1:20" ht="13.2">
      <c r="A40" s="76"/>
      <c r="B40" s="10"/>
      <c r="C40" s="389" t="s">
        <v>334</v>
      </c>
      <c r="D40" s="14" t="s">
        <v>338</v>
      </c>
      <c r="E40" s="387">
        <v>0.24</v>
      </c>
      <c r="F40" s="69"/>
      <c r="G40" s="7"/>
      <c r="H40" s="11"/>
      <c r="I40" s="58"/>
      <c r="J40" s="58"/>
      <c r="K40" s="12"/>
      <c r="L40" s="13"/>
      <c r="M40" s="11"/>
      <c r="N40" s="11"/>
      <c r="O40" s="11"/>
      <c r="P40" s="12"/>
      <c r="Q40" s="542"/>
      <c r="T40" s="132"/>
    </row>
    <row r="41" spans="1:20" ht="13.2">
      <c r="A41" s="76"/>
      <c r="B41" s="10"/>
      <c r="C41" s="385" t="s">
        <v>345</v>
      </c>
      <c r="D41" s="14" t="s">
        <v>78</v>
      </c>
      <c r="E41" s="386">
        <f>1.56*1.05</f>
        <v>1.6380000000000001</v>
      </c>
      <c r="F41" s="70"/>
      <c r="G41" s="11"/>
      <c r="H41" s="11"/>
      <c r="I41" s="48"/>
      <c r="J41" s="48"/>
      <c r="K41" s="12"/>
      <c r="L41" s="13"/>
      <c r="M41" s="11"/>
      <c r="N41" s="11"/>
      <c r="O41" s="11"/>
      <c r="P41" s="12"/>
      <c r="Q41" s="542"/>
    </row>
    <row r="42" spans="1:20" ht="13.2">
      <c r="A42" s="76"/>
      <c r="B42" s="10"/>
      <c r="C42" s="385" t="s">
        <v>129</v>
      </c>
      <c r="D42" s="388" t="s">
        <v>62</v>
      </c>
      <c r="E42" s="386">
        <v>1</v>
      </c>
      <c r="F42" s="70"/>
      <c r="G42" s="11"/>
      <c r="H42" s="11"/>
      <c r="I42" s="48"/>
      <c r="J42" s="48"/>
      <c r="K42" s="12"/>
      <c r="L42" s="13"/>
      <c r="M42" s="11"/>
      <c r="N42" s="11"/>
      <c r="O42" s="11"/>
      <c r="P42" s="12"/>
      <c r="Q42" s="542"/>
    </row>
    <row r="43" spans="1:20" ht="29.25" customHeight="1">
      <c r="A43" s="76">
        <v>14</v>
      </c>
      <c r="B43" s="10"/>
      <c r="C43" s="393" t="s">
        <v>347</v>
      </c>
      <c r="D43" s="394" t="s">
        <v>69</v>
      </c>
      <c r="E43" s="387">
        <f>+E44</f>
        <v>6.6420000000000003</v>
      </c>
      <c r="F43" s="70"/>
      <c r="G43" s="11"/>
      <c r="H43" s="11"/>
      <c r="I43" s="48"/>
      <c r="J43" s="48"/>
      <c r="K43" s="325"/>
      <c r="L43" s="291"/>
      <c r="M43" s="273"/>
      <c r="N43" s="273"/>
      <c r="O43" s="273"/>
      <c r="P43" s="325"/>
      <c r="Q43" s="542"/>
    </row>
    <row r="44" spans="1:20" ht="52.8">
      <c r="A44" s="76">
        <v>15</v>
      </c>
      <c r="B44" s="10"/>
      <c r="C44" s="20" t="s">
        <v>348</v>
      </c>
      <c r="D44" s="17" t="s">
        <v>69</v>
      </c>
      <c r="E44" s="124">
        <f>2.46*2.7</f>
        <v>6.6420000000000003</v>
      </c>
      <c r="F44" s="69"/>
      <c r="G44" s="11"/>
      <c r="H44" s="11"/>
      <c r="I44" s="58"/>
      <c r="J44" s="58"/>
      <c r="K44" s="12"/>
      <c r="L44" s="13"/>
      <c r="M44" s="11"/>
      <c r="N44" s="11"/>
      <c r="O44" s="11"/>
      <c r="P44" s="12"/>
      <c r="Q44" s="542"/>
    </row>
    <row r="45" spans="1:20" ht="13.2">
      <c r="A45" s="76">
        <v>16</v>
      </c>
      <c r="B45" s="10"/>
      <c r="C45" s="54" t="s">
        <v>351</v>
      </c>
      <c r="D45" s="48" t="s">
        <v>69</v>
      </c>
      <c r="E45" s="123">
        <f>+(2.85+0.76+1.07)*0.25</f>
        <v>1.1700000000000002</v>
      </c>
      <c r="F45" s="70"/>
      <c r="G45" s="11"/>
      <c r="H45" s="11"/>
      <c r="I45" s="58"/>
      <c r="J45" s="58"/>
      <c r="K45" s="12"/>
      <c r="L45" s="13"/>
      <c r="M45" s="11"/>
      <c r="N45" s="11"/>
      <c r="O45" s="11"/>
      <c r="P45" s="12"/>
      <c r="Q45" s="542"/>
    </row>
    <row r="46" spans="1:20" ht="26.4">
      <c r="A46" s="76">
        <v>17</v>
      </c>
      <c r="B46" s="10"/>
      <c r="C46" s="397" t="s">
        <v>352</v>
      </c>
      <c r="D46" s="14" t="s">
        <v>52</v>
      </c>
      <c r="E46" s="398">
        <v>1</v>
      </c>
      <c r="F46" s="368"/>
      <c r="G46" s="32"/>
      <c r="H46" s="11"/>
      <c r="I46" s="399"/>
      <c r="J46" s="21"/>
      <c r="K46" s="12"/>
      <c r="L46" s="16"/>
      <c r="M46" s="11"/>
      <c r="N46" s="11"/>
      <c r="O46" s="11"/>
      <c r="P46" s="12"/>
      <c r="Q46" s="542"/>
    </row>
    <row r="47" spans="1:20" ht="26.4">
      <c r="A47" s="76">
        <v>18</v>
      </c>
      <c r="B47" s="10"/>
      <c r="C47" s="400" t="s">
        <v>353</v>
      </c>
      <c r="D47" s="280" t="s">
        <v>51</v>
      </c>
      <c r="E47" s="401">
        <f>+(2.75+0.95+1.07+2)</f>
        <v>6.7700000000000005</v>
      </c>
      <c r="F47" s="368"/>
      <c r="G47" s="11"/>
      <c r="H47" s="11"/>
      <c r="I47" s="32"/>
      <c r="J47" s="51"/>
      <c r="K47" s="12"/>
      <c r="L47" s="16"/>
      <c r="M47" s="11"/>
      <c r="N47" s="11"/>
      <c r="O47" s="11"/>
      <c r="P47" s="12"/>
      <c r="Q47" s="542"/>
    </row>
    <row r="48" spans="1:20" ht="19.5" customHeight="1">
      <c r="A48" s="76">
        <v>19</v>
      </c>
      <c r="B48" s="10"/>
      <c r="C48" s="277" t="s">
        <v>354</v>
      </c>
      <c r="D48" s="428" t="s">
        <v>52</v>
      </c>
      <c r="E48" s="128">
        <v>1</v>
      </c>
      <c r="F48" s="13"/>
      <c r="G48" s="11"/>
      <c r="H48" s="11"/>
      <c r="I48" s="11"/>
      <c r="J48" s="11"/>
      <c r="K48" s="12"/>
      <c r="L48" s="13"/>
      <c r="M48" s="11"/>
      <c r="N48" s="11"/>
      <c r="O48" s="11"/>
      <c r="P48" s="12"/>
      <c r="Q48" s="542"/>
    </row>
    <row r="49" spans="1:17" ht="13.2">
      <c r="A49" s="76">
        <v>20</v>
      </c>
      <c r="B49" s="10"/>
      <c r="C49" s="20" t="s">
        <v>273</v>
      </c>
      <c r="D49" s="402" t="s">
        <v>69</v>
      </c>
      <c r="E49" s="409">
        <v>3</v>
      </c>
      <c r="F49" s="403"/>
      <c r="G49" s="7"/>
      <c r="H49" s="11"/>
      <c r="I49" s="402"/>
      <c r="J49" s="402"/>
      <c r="K49" s="12"/>
      <c r="L49" s="13"/>
      <c r="M49" s="11"/>
      <c r="N49" s="11"/>
      <c r="O49" s="11"/>
      <c r="P49" s="12"/>
      <c r="Q49" s="542"/>
    </row>
    <row r="50" spans="1:17" ht="13.8" thickBot="1">
      <c r="A50" s="76"/>
      <c r="B50" s="10"/>
      <c r="C50" s="49"/>
      <c r="D50" s="48"/>
      <c r="E50" s="251"/>
      <c r="F50" s="70"/>
      <c r="G50" s="11"/>
      <c r="H50" s="11"/>
      <c r="I50" s="48"/>
      <c r="J50" s="48"/>
      <c r="K50" s="12"/>
      <c r="L50" s="16"/>
      <c r="M50" s="11"/>
      <c r="N50" s="11"/>
      <c r="O50" s="11"/>
      <c r="P50" s="12"/>
      <c r="Q50" s="542"/>
    </row>
    <row r="51" spans="1:17" ht="21" customHeight="1" thickBot="1">
      <c r="A51" s="146"/>
      <c r="B51" s="147"/>
      <c r="C51" s="528" t="s">
        <v>164</v>
      </c>
      <c r="D51" s="528"/>
      <c r="E51" s="528"/>
      <c r="F51" s="528"/>
      <c r="G51" s="528"/>
      <c r="H51" s="528"/>
      <c r="I51" s="528"/>
      <c r="J51" s="528"/>
      <c r="K51" s="529"/>
      <c r="L51" s="133">
        <f>SUM(L14:L50)</f>
        <v>0</v>
      </c>
      <c r="M51" s="134">
        <f>SUM(M14:M50)</f>
        <v>0</v>
      </c>
      <c r="N51" s="134">
        <f>SUM(N14:N50)</f>
        <v>0</v>
      </c>
      <c r="O51" s="134">
        <f>SUM(O14:O50)</f>
        <v>0</v>
      </c>
      <c r="P51" s="135">
        <f>SUM(P14:P50)</f>
        <v>0</v>
      </c>
    </row>
    <row r="52" spans="1:17" ht="21" customHeight="1">
      <c r="A52" s="2"/>
      <c r="B52" s="2"/>
      <c r="C52" s="2"/>
      <c r="D52" s="2"/>
      <c r="E52" s="2"/>
      <c r="F52" s="2"/>
      <c r="G52" s="2"/>
      <c r="H52" s="2"/>
      <c r="I52" s="2"/>
      <c r="J52" s="2"/>
      <c r="K52" s="2"/>
      <c r="L52" s="2"/>
      <c r="M52" s="2"/>
      <c r="N52" s="2"/>
      <c r="O52" s="2"/>
      <c r="P52" s="2"/>
    </row>
    <row r="53" spans="1:17" ht="21" customHeight="1">
      <c r="A53" s="2"/>
      <c r="B53" s="2"/>
      <c r="C53" s="2"/>
      <c r="D53" s="2"/>
      <c r="E53" s="2"/>
      <c r="F53" s="2"/>
      <c r="G53" s="2"/>
      <c r="H53" s="2"/>
      <c r="I53" s="2"/>
      <c r="J53" s="2"/>
      <c r="K53" s="2"/>
      <c r="L53" s="2"/>
      <c r="M53" s="2"/>
      <c r="N53" s="2"/>
      <c r="O53" s="2"/>
      <c r="P53" s="2"/>
    </row>
    <row r="54" spans="1:17" ht="21" customHeight="1">
      <c r="A54" s="155" t="s">
        <v>10</v>
      </c>
      <c r="B54" s="160"/>
      <c r="C54" s="498" t="str">
        <f>'Kops a'!C31:H31</f>
        <v>Irina Ņekraševiča</v>
      </c>
      <c r="D54" s="498"/>
      <c r="E54" s="498"/>
      <c r="F54" s="498"/>
      <c r="G54" s="498"/>
      <c r="H54" s="498"/>
      <c r="I54" s="160"/>
      <c r="J54" s="160"/>
      <c r="K54" s="160"/>
      <c r="L54" s="160"/>
      <c r="M54" s="160"/>
      <c r="N54" s="160"/>
      <c r="O54" s="160"/>
      <c r="P54" s="2"/>
    </row>
    <row r="55" spans="1:17" ht="21" customHeight="1">
      <c r="A55" s="160"/>
      <c r="B55" s="160"/>
      <c r="C55" s="454" t="s">
        <v>11</v>
      </c>
      <c r="D55" s="454"/>
      <c r="E55" s="454"/>
      <c r="F55" s="454"/>
      <c r="G55" s="454"/>
      <c r="H55" s="454"/>
      <c r="I55" s="160"/>
      <c r="J55" s="160"/>
      <c r="K55" s="160"/>
      <c r="L55" s="160"/>
      <c r="M55" s="160"/>
      <c r="N55" s="160"/>
      <c r="O55" s="160"/>
      <c r="P55" s="2"/>
    </row>
    <row r="56" spans="1:17" ht="21" customHeight="1">
      <c r="A56" s="155" t="s">
        <v>157</v>
      </c>
      <c r="B56" s="160"/>
      <c r="C56" s="160"/>
      <c r="D56" s="160"/>
      <c r="E56" s="160"/>
      <c r="F56" s="160"/>
      <c r="G56" s="160"/>
      <c r="H56" s="160"/>
      <c r="I56" s="160"/>
      <c r="J56" s="160"/>
      <c r="K56" s="160"/>
      <c r="L56" s="160"/>
      <c r="M56" s="160"/>
      <c r="N56" s="160"/>
      <c r="O56" s="160"/>
      <c r="P56" s="2"/>
    </row>
    <row r="57" spans="1:17" ht="21" customHeight="1">
      <c r="A57" s="220">
        <f>'Kops a'!A35</f>
        <v>0</v>
      </c>
      <c r="B57" s="221"/>
      <c r="C57" s="221"/>
      <c r="D57" s="221"/>
      <c r="E57" s="160"/>
      <c r="F57" s="160"/>
      <c r="G57" s="160"/>
      <c r="H57" s="160"/>
      <c r="I57" s="160"/>
      <c r="J57" s="160"/>
      <c r="K57" s="160"/>
      <c r="L57" s="160"/>
      <c r="M57" s="160"/>
      <c r="N57" s="160"/>
      <c r="O57" s="160"/>
      <c r="P57" s="2"/>
    </row>
    <row r="58" spans="1:17" ht="21" customHeight="1">
      <c r="A58" s="160"/>
      <c r="B58" s="160"/>
      <c r="C58" s="160"/>
      <c r="D58" s="160"/>
      <c r="E58" s="160"/>
      <c r="F58" s="160"/>
      <c r="G58" s="160"/>
      <c r="H58" s="160"/>
      <c r="I58" s="160"/>
      <c r="J58" s="160"/>
      <c r="K58" s="160"/>
      <c r="L58" s="160"/>
      <c r="M58" s="160"/>
      <c r="N58" s="160"/>
      <c r="O58" s="160"/>
      <c r="P58" s="2"/>
    </row>
    <row r="59" spans="1:17" ht="21" customHeight="1">
      <c r="A59" s="226" t="s">
        <v>33</v>
      </c>
      <c r="B59" s="160"/>
      <c r="C59" s="498" t="str">
        <f>'Kops a'!C37:H37</f>
        <v>Daina Vīksne</v>
      </c>
      <c r="D59" s="498"/>
      <c r="E59" s="498"/>
      <c r="F59" s="498"/>
      <c r="G59" s="498"/>
      <c r="H59" s="498"/>
      <c r="I59" s="160"/>
      <c r="J59" s="160"/>
      <c r="K59" s="160"/>
      <c r="L59" s="160"/>
      <c r="M59" s="160"/>
      <c r="N59" s="160"/>
      <c r="O59" s="160"/>
      <c r="P59" s="2"/>
    </row>
    <row r="60" spans="1:17" ht="21" customHeight="1">
      <c r="A60" s="160"/>
      <c r="B60" s="160"/>
      <c r="C60" s="454" t="s">
        <v>11</v>
      </c>
      <c r="D60" s="454"/>
      <c r="E60" s="454"/>
      <c r="F60" s="454"/>
      <c r="G60" s="454"/>
      <c r="H60" s="454"/>
      <c r="I60" s="160"/>
      <c r="J60" s="160"/>
      <c r="K60" s="160"/>
      <c r="L60" s="160"/>
      <c r="M60" s="160"/>
      <c r="N60" s="160"/>
      <c r="O60" s="160"/>
      <c r="P60" s="2"/>
    </row>
    <row r="61" spans="1:17" ht="21" customHeight="1">
      <c r="A61" s="160"/>
      <c r="B61" s="160"/>
      <c r="C61" s="160"/>
      <c r="D61" s="160"/>
      <c r="E61" s="160"/>
      <c r="F61" s="160"/>
      <c r="G61" s="160"/>
      <c r="H61" s="160"/>
      <c r="I61" s="160"/>
      <c r="J61" s="160"/>
      <c r="K61" s="160"/>
      <c r="L61" s="160"/>
      <c r="M61" s="160"/>
      <c r="N61" s="160"/>
      <c r="O61" s="160"/>
      <c r="P61" s="2"/>
    </row>
    <row r="62" spans="1:17" ht="21" customHeight="1">
      <c r="A62" s="220" t="s">
        <v>49</v>
      </c>
      <c r="B62" s="221"/>
      <c r="C62" s="223" t="str">
        <f>'Kops a'!C40</f>
        <v>1-00264</v>
      </c>
      <c r="D62" s="221"/>
      <c r="E62" s="160"/>
      <c r="F62" s="160"/>
      <c r="G62" s="160"/>
      <c r="H62" s="160"/>
      <c r="I62" s="160"/>
      <c r="J62" s="160"/>
      <c r="K62" s="160"/>
      <c r="L62" s="160"/>
      <c r="M62" s="160"/>
      <c r="N62" s="160"/>
      <c r="O62" s="160"/>
      <c r="P62" s="2"/>
    </row>
    <row r="63" spans="1:17" ht="21" customHeight="1">
      <c r="A63" s="160"/>
      <c r="B63" s="160"/>
      <c r="C63" s="160"/>
      <c r="D63" s="160"/>
      <c r="E63" s="160"/>
      <c r="F63" s="160"/>
      <c r="G63" s="160"/>
      <c r="H63" s="160"/>
      <c r="I63" s="160"/>
      <c r="J63" s="160"/>
      <c r="K63" s="160"/>
      <c r="L63" s="160"/>
      <c r="M63" s="160"/>
      <c r="N63" s="160"/>
      <c r="O63" s="160"/>
      <c r="P63" s="2"/>
    </row>
    <row r="64" spans="1:17" ht="21" customHeight="1">
      <c r="A64" s="155"/>
      <c r="B64" s="155"/>
      <c r="C64" s="155"/>
      <c r="D64" s="155"/>
      <c r="E64" s="155"/>
      <c r="F64" s="155"/>
      <c r="G64" s="155"/>
      <c r="H64" s="155"/>
      <c r="I64" s="155"/>
      <c r="J64" s="155"/>
      <c r="K64" s="155"/>
      <c r="L64" s="155"/>
      <c r="M64" s="155"/>
      <c r="N64" s="155"/>
      <c r="O64" s="155"/>
    </row>
    <row r="65" spans="1:15" ht="21" customHeight="1">
      <c r="A65" s="155"/>
      <c r="B65" s="155"/>
      <c r="C65" s="543" t="s">
        <v>163</v>
      </c>
      <c r="D65" s="543"/>
      <c r="E65" s="543"/>
      <c r="F65" s="543"/>
      <c r="G65" s="543"/>
      <c r="H65" s="155"/>
      <c r="I65" s="155"/>
      <c r="J65" s="155"/>
      <c r="K65" s="155"/>
      <c r="L65" s="155"/>
      <c r="M65" s="155"/>
      <c r="N65" s="155"/>
      <c r="O65" s="155"/>
    </row>
    <row r="66" spans="1:15" ht="21" customHeight="1">
      <c r="A66" s="155"/>
      <c r="B66" s="155"/>
      <c r="C66" s="155"/>
      <c r="D66" s="155"/>
      <c r="E66" s="155"/>
      <c r="F66" s="155"/>
      <c r="G66" s="155"/>
      <c r="H66" s="155"/>
      <c r="I66" s="155"/>
      <c r="J66" s="155"/>
      <c r="K66" s="155"/>
      <c r="L66" s="155"/>
      <c r="M66" s="155"/>
      <c r="N66" s="155"/>
      <c r="O66" s="155"/>
    </row>
    <row r="67" spans="1:15" ht="21" customHeight="1">
      <c r="A67" s="155"/>
      <c r="B67" s="155"/>
      <c r="C67" s="155"/>
      <c r="D67" s="155"/>
      <c r="E67" s="155"/>
      <c r="F67" s="155"/>
      <c r="G67" s="155"/>
      <c r="H67" s="155"/>
      <c r="I67" s="155"/>
      <c r="J67" s="155"/>
      <c r="K67" s="155"/>
      <c r="L67" s="155"/>
      <c r="M67" s="155"/>
      <c r="N67" s="155"/>
      <c r="O67" s="155"/>
    </row>
    <row r="68" spans="1:15" ht="21" customHeight="1">
      <c r="A68" s="155"/>
      <c r="B68" s="155"/>
      <c r="C68" s="155"/>
      <c r="D68" s="155"/>
      <c r="E68" s="155"/>
      <c r="F68" s="155"/>
      <c r="G68" s="155"/>
      <c r="H68" s="155"/>
      <c r="I68" s="155"/>
      <c r="J68" s="155"/>
      <c r="K68" s="155"/>
      <c r="L68" s="155"/>
      <c r="M68" s="155"/>
      <c r="N68" s="155"/>
      <c r="O68" s="155"/>
    </row>
    <row r="69" spans="1:15" ht="21" customHeight="1">
      <c r="A69" s="155"/>
      <c r="B69" s="155"/>
      <c r="C69" s="155"/>
      <c r="D69" s="155"/>
      <c r="E69" s="155"/>
      <c r="F69" s="155"/>
      <c r="G69" s="155"/>
      <c r="H69" s="155"/>
      <c r="I69" s="155"/>
      <c r="J69" s="155"/>
      <c r="K69" s="155"/>
      <c r="L69" s="155"/>
      <c r="M69" s="155"/>
      <c r="N69" s="155"/>
      <c r="O69" s="155"/>
    </row>
    <row r="70" spans="1:15" ht="21" customHeight="1"/>
    <row r="71" spans="1:15" ht="21" customHeight="1"/>
    <row r="72" spans="1:15" ht="21" customHeight="1"/>
    <row r="73" spans="1:15" ht="21" customHeight="1"/>
    <row r="74" spans="1:15" ht="21" customHeight="1"/>
    <row r="75" spans="1:15" ht="21" customHeight="1"/>
    <row r="76" spans="1:15" ht="21" customHeight="1"/>
    <row r="77" spans="1:15" ht="21" customHeight="1"/>
    <row r="78" spans="1:15" ht="21" customHeight="1"/>
    <row r="79" spans="1:15" ht="21" customHeight="1"/>
    <row r="80" spans="1:15"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384" ht="21" customHeight="1"/>
    <row r="385" ht="21" customHeight="1"/>
    <row r="386" ht="21" customHeight="1"/>
    <row r="387" ht="21" customHeight="1"/>
    <row r="388" ht="21" customHeight="1"/>
    <row r="389" ht="21" customHeight="1"/>
    <row r="390" ht="21" customHeight="1"/>
    <row r="391" ht="21" customHeight="1"/>
    <row r="392" ht="21" customHeight="1"/>
    <row r="393" ht="21" customHeight="1"/>
    <row r="394" ht="21" customHeight="1"/>
    <row r="395" ht="21" customHeight="1"/>
    <row r="396" ht="21" customHeight="1"/>
    <row r="397" ht="21" customHeight="1"/>
    <row r="398" ht="21" customHeight="1"/>
    <row r="399" ht="21" customHeight="1"/>
    <row r="400" ht="21" customHeight="1"/>
    <row r="401" ht="21" customHeight="1"/>
    <row r="402" ht="21" customHeight="1"/>
    <row r="403" ht="21" customHeight="1"/>
    <row r="404" ht="21" customHeight="1"/>
    <row r="405" ht="21" customHeight="1"/>
    <row r="406" ht="21" customHeight="1"/>
    <row r="407" ht="21" customHeight="1"/>
    <row r="408" ht="21" customHeight="1"/>
    <row r="409" ht="21" customHeight="1"/>
    <row r="410" ht="21" customHeight="1"/>
    <row r="411" ht="21" customHeight="1"/>
    <row r="412" ht="21" customHeight="1"/>
    <row r="413" ht="21" customHeight="1"/>
    <row r="414" ht="21" customHeight="1"/>
    <row r="415" ht="21" customHeight="1"/>
    <row r="416" ht="21" customHeight="1"/>
    <row r="417" ht="21" customHeight="1"/>
    <row r="418" ht="21" customHeight="1"/>
    <row r="419" ht="21" customHeight="1"/>
    <row r="420" ht="21" customHeight="1"/>
    <row r="421" ht="21" customHeight="1"/>
    <row r="422" ht="21" customHeight="1"/>
    <row r="423" ht="21" customHeight="1"/>
    <row r="424" ht="21" customHeight="1"/>
    <row r="425" ht="21" customHeight="1"/>
    <row r="426" ht="21" customHeight="1"/>
    <row r="427" ht="21" customHeight="1"/>
    <row r="428" ht="21" customHeight="1"/>
    <row r="429" ht="21" customHeight="1"/>
    <row r="430" ht="21" customHeight="1"/>
    <row r="431" ht="21" customHeight="1"/>
    <row r="432" ht="21" customHeight="1"/>
    <row r="433" ht="21" customHeight="1"/>
    <row r="434" ht="21" customHeight="1"/>
    <row r="435" ht="21" customHeight="1"/>
    <row r="436" ht="21" customHeight="1"/>
    <row r="437" ht="21" customHeight="1"/>
    <row r="438" ht="21" customHeight="1"/>
    <row r="439" ht="21" customHeight="1"/>
    <row r="440" ht="21" customHeight="1"/>
    <row r="441" ht="21" customHeight="1"/>
    <row r="442" ht="21" customHeight="1"/>
    <row r="443" ht="21" customHeight="1"/>
    <row r="444" ht="21" customHeight="1"/>
    <row r="445" ht="21" customHeight="1"/>
    <row r="446" ht="21" customHeight="1"/>
    <row r="447" ht="21" customHeight="1"/>
    <row r="448" ht="21" customHeight="1"/>
    <row r="449" ht="21" customHeight="1"/>
    <row r="450" ht="21" customHeight="1"/>
    <row r="451" ht="21" customHeight="1"/>
    <row r="452" ht="21" customHeight="1"/>
    <row r="453" ht="21" customHeight="1"/>
    <row r="454" ht="21" customHeight="1"/>
    <row r="455" ht="21" customHeight="1"/>
    <row r="456" ht="21" customHeight="1"/>
    <row r="457" ht="21" customHeight="1"/>
    <row r="458" ht="21" customHeight="1"/>
    <row r="459" ht="21" customHeight="1"/>
    <row r="460" ht="21" customHeight="1"/>
    <row r="461" ht="21" customHeight="1"/>
    <row r="462" ht="21" customHeight="1"/>
    <row r="463" ht="21" customHeight="1"/>
    <row r="464" ht="21" customHeight="1"/>
    <row r="465" ht="21" customHeight="1"/>
    <row r="466" ht="21" customHeight="1"/>
    <row r="467" ht="21" customHeight="1"/>
    <row r="468" ht="21" customHeight="1"/>
    <row r="469" ht="21" customHeight="1"/>
    <row r="470" ht="21" customHeight="1"/>
    <row r="471" ht="21" customHeight="1"/>
    <row r="472" ht="21" customHeight="1"/>
    <row r="473" ht="21" customHeight="1"/>
    <row r="474" ht="21" customHeight="1"/>
    <row r="475" ht="21" customHeight="1"/>
    <row r="476" ht="21" customHeight="1"/>
    <row r="477" ht="21" customHeight="1"/>
    <row r="478" ht="21" customHeight="1"/>
    <row r="479" ht="21" customHeight="1"/>
    <row r="480" ht="21" customHeight="1"/>
    <row r="481" ht="21" customHeight="1"/>
    <row r="482" ht="21" customHeight="1"/>
    <row r="483" ht="21" customHeight="1"/>
    <row r="484" ht="21" customHeight="1"/>
    <row r="485" ht="21" customHeight="1"/>
    <row r="486" ht="21" customHeight="1"/>
    <row r="487" ht="21" customHeight="1"/>
    <row r="488" ht="21" customHeight="1"/>
    <row r="489" ht="21" customHeight="1"/>
    <row r="490" ht="21" customHeight="1"/>
    <row r="491" ht="21" customHeight="1"/>
    <row r="492" ht="21" customHeight="1"/>
    <row r="493" ht="21" customHeight="1"/>
    <row r="494" ht="21" customHeight="1"/>
    <row r="495" ht="21" customHeight="1"/>
    <row r="496" ht="21" customHeight="1"/>
    <row r="497" ht="21" customHeight="1"/>
    <row r="498" ht="21" customHeight="1"/>
    <row r="499" ht="21" customHeight="1"/>
    <row r="500" ht="21" customHeight="1"/>
    <row r="501" ht="21" customHeight="1"/>
    <row r="502" ht="21" customHeight="1"/>
    <row r="503" ht="21" customHeight="1"/>
    <row r="504" ht="21" customHeight="1"/>
    <row r="505" ht="21" customHeight="1"/>
    <row r="506" ht="21" customHeight="1"/>
    <row r="507" ht="21" customHeight="1"/>
    <row r="508" ht="21" customHeight="1"/>
    <row r="509" ht="21" customHeight="1"/>
    <row r="510" ht="21" customHeight="1"/>
    <row r="511" ht="21" customHeight="1"/>
    <row r="512" ht="21" customHeight="1"/>
    <row r="513" ht="21" customHeight="1"/>
    <row r="514" ht="21" customHeight="1"/>
    <row r="515" ht="21" customHeight="1"/>
    <row r="516" ht="21" customHeight="1"/>
    <row r="517" ht="21" customHeight="1"/>
    <row r="518" ht="21" customHeight="1"/>
    <row r="519" ht="21" customHeight="1"/>
    <row r="520" ht="21" customHeight="1"/>
    <row r="521" ht="21" customHeight="1"/>
    <row r="522" ht="21" customHeight="1"/>
    <row r="523" ht="21" customHeight="1"/>
    <row r="524" ht="21" customHeight="1"/>
    <row r="525" ht="21" customHeight="1"/>
    <row r="526" ht="21" customHeight="1"/>
    <row r="527" ht="21" customHeight="1"/>
    <row r="528" ht="21" customHeight="1"/>
    <row r="529" ht="21" customHeight="1"/>
    <row r="530" ht="21" customHeight="1"/>
    <row r="531" ht="21" customHeight="1"/>
    <row r="532" ht="21" customHeight="1"/>
    <row r="533" ht="21" customHeight="1"/>
    <row r="534" ht="21" customHeight="1"/>
    <row r="535" ht="21" customHeight="1"/>
    <row r="536" ht="21" customHeight="1"/>
    <row r="537" ht="21" customHeight="1"/>
    <row r="538" ht="21" customHeight="1"/>
    <row r="539" ht="21" customHeight="1"/>
    <row r="540" ht="21" customHeight="1"/>
    <row r="541" ht="21" customHeight="1"/>
    <row r="542" ht="21" customHeight="1"/>
    <row r="543" ht="21" customHeight="1"/>
    <row r="544" ht="21" customHeight="1"/>
    <row r="545" ht="21" customHeight="1"/>
    <row r="546" ht="21" customHeight="1"/>
    <row r="547" ht="21" customHeight="1"/>
    <row r="548" ht="21" customHeight="1"/>
    <row r="549" ht="21" customHeight="1"/>
    <row r="550" ht="21" customHeight="1"/>
    <row r="551" ht="21" customHeight="1"/>
    <row r="552" ht="21" customHeight="1"/>
    <row r="553" ht="21" customHeight="1"/>
    <row r="554" ht="21" customHeight="1"/>
    <row r="555" ht="21" customHeight="1"/>
    <row r="556" ht="21" customHeight="1"/>
    <row r="557" ht="21" customHeight="1"/>
    <row r="558" ht="21" customHeight="1"/>
    <row r="559" ht="21" customHeight="1"/>
    <row r="560" ht="21" customHeight="1"/>
    <row r="561" ht="21" customHeight="1"/>
    <row r="562" ht="21" customHeight="1"/>
    <row r="563" ht="21" customHeight="1"/>
    <row r="564" ht="21" customHeight="1"/>
    <row r="565" ht="21" customHeight="1"/>
    <row r="566" ht="21" customHeight="1"/>
    <row r="567" ht="21" customHeight="1"/>
    <row r="568" ht="21" customHeight="1"/>
    <row r="569" ht="21" customHeight="1"/>
    <row r="570" ht="21" customHeight="1"/>
    <row r="571" ht="21" customHeight="1"/>
    <row r="572" ht="21" customHeight="1"/>
    <row r="573" ht="21" customHeight="1"/>
    <row r="574" ht="21" customHeight="1"/>
    <row r="575" ht="21" customHeight="1"/>
    <row r="576" ht="21" customHeight="1"/>
    <row r="577" ht="21" customHeight="1"/>
    <row r="578" ht="21" customHeight="1"/>
    <row r="579" ht="21" customHeight="1"/>
    <row r="580" ht="21" customHeight="1"/>
    <row r="581" ht="21" customHeight="1"/>
    <row r="582" ht="21" customHeight="1"/>
    <row r="583" ht="21" customHeight="1"/>
    <row r="584" ht="21" customHeight="1"/>
    <row r="585" ht="21" customHeight="1"/>
    <row r="586" ht="21" customHeight="1"/>
    <row r="587" ht="21" customHeight="1"/>
    <row r="588" ht="21" customHeight="1"/>
    <row r="589" ht="21" customHeight="1"/>
    <row r="590" ht="21" customHeight="1"/>
    <row r="591" ht="21" customHeight="1"/>
    <row r="592" ht="21" customHeight="1"/>
    <row r="593" ht="21" customHeight="1"/>
    <row r="594" ht="21" customHeight="1"/>
    <row r="595" ht="21" customHeight="1"/>
    <row r="596" ht="21" customHeight="1"/>
    <row r="597" ht="21" customHeight="1"/>
    <row r="598" ht="21" customHeight="1"/>
    <row r="599" ht="21" customHeight="1"/>
    <row r="600" ht="21" customHeight="1"/>
    <row r="601" ht="21" customHeight="1"/>
    <row r="602" ht="21" customHeight="1"/>
    <row r="603" ht="21" customHeight="1"/>
    <row r="604" ht="21" customHeight="1"/>
    <row r="605" ht="21" customHeight="1"/>
    <row r="606" ht="21" customHeight="1"/>
    <row r="607" ht="21" customHeight="1"/>
    <row r="608" ht="21" customHeight="1"/>
    <row r="609" ht="21" customHeight="1"/>
    <row r="610" ht="21" customHeight="1"/>
    <row r="611" ht="21" customHeight="1"/>
    <row r="612" ht="21" customHeight="1"/>
    <row r="613" ht="21" customHeight="1"/>
    <row r="614" ht="21" customHeight="1"/>
    <row r="615" ht="21" customHeight="1"/>
    <row r="616" ht="21" customHeight="1"/>
    <row r="617" ht="21" customHeight="1"/>
    <row r="618" ht="21" customHeight="1"/>
    <row r="619" ht="21" customHeight="1"/>
    <row r="620" ht="21" customHeight="1"/>
    <row r="621" ht="21" customHeight="1"/>
    <row r="622" ht="21" customHeight="1"/>
    <row r="623" ht="21" customHeight="1"/>
    <row r="624" ht="21" customHeight="1"/>
    <row r="625" ht="21" customHeight="1"/>
    <row r="626" ht="21" customHeight="1"/>
    <row r="627" ht="21" customHeight="1"/>
    <row r="628" ht="21" customHeight="1"/>
    <row r="629" ht="21" customHeight="1"/>
    <row r="630" ht="21" customHeight="1"/>
    <row r="631" ht="21" customHeight="1"/>
    <row r="632" ht="21" customHeight="1"/>
    <row r="633" ht="21" customHeight="1"/>
    <row r="634" ht="21" customHeight="1"/>
    <row r="635" ht="21" customHeight="1"/>
    <row r="636" ht="21" customHeight="1"/>
    <row r="637" ht="21" customHeight="1"/>
    <row r="638" ht="21" customHeight="1"/>
    <row r="639" ht="21" customHeight="1"/>
    <row r="640" ht="21" customHeight="1"/>
    <row r="641" ht="21" customHeight="1"/>
    <row r="642" ht="21" customHeight="1"/>
    <row r="643" ht="21" customHeight="1"/>
    <row r="644" ht="21" customHeight="1"/>
    <row r="645" ht="21" customHeight="1"/>
    <row r="646" ht="21" customHeight="1"/>
    <row r="647" ht="21" customHeight="1"/>
    <row r="648" ht="21" customHeight="1"/>
    <row r="649" ht="21" customHeight="1"/>
    <row r="650" ht="21" customHeight="1"/>
    <row r="651" ht="21" customHeight="1"/>
    <row r="652" ht="21" customHeight="1"/>
    <row r="653" ht="21" customHeight="1"/>
    <row r="654" ht="21" customHeight="1"/>
    <row r="655" ht="21" customHeight="1"/>
    <row r="656" ht="21" customHeight="1"/>
    <row r="657" ht="21" customHeight="1"/>
    <row r="658" ht="21" customHeight="1"/>
    <row r="659" ht="21" customHeight="1"/>
    <row r="660" ht="21" customHeight="1"/>
    <row r="661" ht="21" customHeight="1"/>
    <row r="662" ht="21" customHeight="1"/>
    <row r="663" ht="21" customHeight="1"/>
    <row r="664" ht="21" customHeight="1"/>
    <row r="665" ht="21" customHeight="1"/>
    <row r="666" ht="21" customHeight="1"/>
    <row r="667" ht="21" customHeight="1"/>
    <row r="668" ht="21" customHeight="1"/>
    <row r="669" ht="21" customHeight="1"/>
    <row r="670" ht="21" customHeight="1"/>
    <row r="671" ht="21" customHeight="1"/>
    <row r="672" ht="21" customHeight="1"/>
    <row r="673" ht="21" customHeight="1"/>
    <row r="674" ht="21" customHeight="1"/>
    <row r="675" ht="21" customHeight="1"/>
    <row r="676" ht="21" customHeight="1"/>
    <row r="677" ht="21" customHeight="1"/>
    <row r="678" ht="21" customHeight="1"/>
    <row r="679" ht="21" customHeight="1"/>
    <row r="680" ht="21" customHeight="1"/>
    <row r="681" ht="21" customHeight="1"/>
    <row r="682" ht="21" customHeight="1"/>
    <row r="683" ht="21" customHeight="1"/>
    <row r="684" ht="21" customHeight="1"/>
    <row r="685" ht="21" customHeight="1"/>
    <row r="686" ht="21" customHeight="1"/>
    <row r="687" ht="21" customHeight="1"/>
    <row r="688" ht="21" customHeight="1"/>
    <row r="689" ht="21" customHeight="1"/>
    <row r="690" ht="21" customHeight="1"/>
    <row r="691" ht="21" customHeight="1"/>
    <row r="692" ht="21" customHeight="1"/>
    <row r="693" ht="21" customHeight="1"/>
    <row r="694" ht="21" customHeight="1"/>
    <row r="695" ht="21" customHeight="1"/>
    <row r="696" ht="21" customHeight="1"/>
    <row r="697" ht="21" customHeight="1"/>
    <row r="698" ht="21" customHeight="1"/>
    <row r="699" ht="21" customHeight="1"/>
    <row r="700" ht="21" customHeight="1"/>
    <row r="701" ht="21" customHeight="1"/>
    <row r="702" ht="21" customHeight="1"/>
    <row r="703" ht="21" customHeight="1"/>
    <row r="704" ht="21" customHeight="1"/>
    <row r="705" ht="21" customHeight="1"/>
    <row r="706" ht="21" customHeight="1"/>
    <row r="707" ht="21" customHeight="1"/>
    <row r="708" ht="21" customHeight="1"/>
    <row r="709" ht="21" customHeight="1"/>
    <row r="710" ht="21" customHeight="1"/>
    <row r="711" ht="21" customHeight="1"/>
    <row r="712" ht="21" customHeight="1"/>
    <row r="713" ht="21" customHeight="1"/>
    <row r="714" ht="21" customHeight="1"/>
    <row r="715" ht="21" customHeight="1"/>
    <row r="716" ht="21" customHeight="1"/>
    <row r="717" ht="21" customHeight="1"/>
    <row r="718" ht="21" customHeight="1"/>
    <row r="719" ht="21" customHeight="1"/>
    <row r="720" ht="21" customHeight="1"/>
    <row r="721" ht="21" customHeight="1"/>
    <row r="722" ht="21" customHeight="1"/>
    <row r="723" ht="21" customHeight="1"/>
    <row r="724" ht="21" customHeight="1"/>
    <row r="725" ht="21" customHeight="1"/>
    <row r="726" ht="21" customHeight="1"/>
    <row r="727" ht="21" customHeight="1"/>
    <row r="728" ht="21" customHeight="1"/>
    <row r="729" ht="21" customHeight="1"/>
    <row r="730" ht="21" customHeight="1"/>
    <row r="731" ht="21" customHeight="1"/>
    <row r="732" ht="21" customHeight="1"/>
    <row r="733" ht="21" customHeight="1"/>
    <row r="734" ht="21" customHeight="1"/>
    <row r="735" ht="21" customHeight="1"/>
    <row r="736" ht="21" customHeight="1"/>
    <row r="737" ht="21" customHeight="1"/>
    <row r="738" ht="21" customHeight="1"/>
    <row r="739" ht="21" customHeight="1"/>
    <row r="740" ht="21" customHeight="1"/>
    <row r="741" ht="21" customHeight="1"/>
    <row r="742" ht="21" customHeight="1"/>
    <row r="743" ht="21" customHeight="1"/>
    <row r="744" ht="21" customHeight="1"/>
    <row r="745" ht="21" customHeight="1"/>
    <row r="746" ht="21" customHeight="1"/>
    <row r="747" ht="21" customHeight="1"/>
    <row r="748" ht="21" customHeight="1"/>
    <row r="749" ht="21" customHeight="1"/>
    <row r="750" ht="21" customHeight="1"/>
    <row r="751" ht="21" customHeight="1"/>
    <row r="752" ht="21" customHeight="1"/>
    <row r="753" ht="21" customHeight="1"/>
    <row r="754" ht="21" customHeight="1"/>
    <row r="755" ht="21" customHeight="1"/>
    <row r="756" ht="21" customHeight="1"/>
    <row r="757" ht="21" customHeight="1"/>
    <row r="758" ht="21" customHeight="1"/>
    <row r="759" ht="21" customHeight="1"/>
    <row r="760" ht="21" customHeight="1"/>
    <row r="761" ht="21" customHeight="1"/>
    <row r="762" ht="21" customHeight="1"/>
    <row r="763" ht="21" customHeight="1"/>
    <row r="764" ht="21" customHeight="1"/>
    <row r="765" ht="21" customHeight="1"/>
    <row r="766" ht="21" customHeight="1"/>
    <row r="767" ht="21" customHeight="1"/>
    <row r="768" ht="21" customHeight="1"/>
    <row r="769" ht="21" customHeight="1"/>
    <row r="770" ht="21" customHeight="1"/>
    <row r="771" ht="21" customHeight="1"/>
    <row r="772" ht="21" customHeight="1"/>
    <row r="773" ht="21" customHeight="1"/>
    <row r="774" ht="21" customHeight="1"/>
    <row r="775" ht="21" customHeight="1"/>
    <row r="776" ht="21" customHeight="1"/>
    <row r="777" ht="21" customHeight="1"/>
    <row r="778" ht="21" customHeight="1"/>
    <row r="779" ht="21" customHeight="1"/>
    <row r="780" ht="21" customHeight="1"/>
    <row r="781" ht="21" customHeight="1"/>
    <row r="782" ht="21" customHeight="1"/>
    <row r="783" ht="21" customHeight="1"/>
    <row r="784" ht="21" customHeight="1"/>
    <row r="785" ht="21" customHeight="1"/>
    <row r="786" ht="21" customHeight="1"/>
    <row r="787" ht="21" customHeight="1"/>
    <row r="788" ht="21" customHeight="1"/>
    <row r="789" ht="21" customHeight="1"/>
    <row r="790" ht="21" customHeight="1"/>
    <row r="791" ht="21" customHeight="1"/>
    <row r="792" ht="21" customHeight="1"/>
    <row r="793" ht="21" customHeight="1"/>
    <row r="794" ht="21" customHeight="1"/>
    <row r="795" ht="21" customHeight="1"/>
    <row r="796" ht="21" customHeight="1"/>
    <row r="797" ht="21" customHeight="1"/>
    <row r="798" ht="21" customHeight="1"/>
    <row r="799" ht="21" customHeight="1"/>
    <row r="800" ht="21" customHeight="1"/>
    <row r="801" ht="21" customHeight="1"/>
    <row r="802" ht="21" customHeight="1"/>
    <row r="803" ht="21" customHeight="1"/>
    <row r="804" ht="21" customHeight="1"/>
    <row r="805" ht="21" customHeight="1"/>
    <row r="806" ht="21" customHeight="1"/>
    <row r="807" ht="21" customHeight="1"/>
    <row r="808" ht="21" customHeight="1"/>
    <row r="809" ht="21" customHeight="1"/>
    <row r="810" ht="21" customHeight="1"/>
    <row r="811" ht="21" customHeight="1"/>
    <row r="812" ht="21" customHeight="1"/>
    <row r="813" ht="21" customHeight="1"/>
    <row r="814" ht="21" customHeight="1"/>
    <row r="815" ht="21" customHeight="1"/>
    <row r="816" ht="21" customHeight="1"/>
    <row r="817" ht="21" customHeight="1"/>
    <row r="818" ht="21" customHeight="1"/>
    <row r="819" ht="21" customHeight="1"/>
    <row r="820" ht="21" customHeight="1"/>
    <row r="821" ht="21" customHeight="1"/>
    <row r="822" ht="21" customHeight="1"/>
    <row r="823" ht="21" customHeight="1"/>
    <row r="824" ht="21" customHeight="1"/>
    <row r="825" ht="21" customHeight="1"/>
    <row r="826" ht="21" customHeight="1"/>
    <row r="827" ht="21" customHeight="1"/>
    <row r="828" ht="21" customHeight="1"/>
    <row r="829" ht="21" customHeight="1"/>
    <row r="830" ht="21" customHeight="1"/>
    <row r="831" ht="21" customHeight="1"/>
    <row r="832" ht="21" customHeight="1"/>
    <row r="833" ht="21" customHeight="1"/>
    <row r="834" ht="21" customHeight="1"/>
    <row r="835" ht="21" customHeight="1"/>
    <row r="836" ht="21" customHeight="1"/>
    <row r="837" ht="21" customHeight="1"/>
    <row r="838" ht="21" customHeight="1"/>
    <row r="839" ht="21" customHeight="1"/>
    <row r="840" ht="21" customHeight="1"/>
    <row r="841" ht="21" customHeight="1"/>
    <row r="842" ht="21" customHeight="1"/>
    <row r="843" ht="21" customHeight="1"/>
    <row r="844" ht="21" customHeight="1"/>
    <row r="845" ht="21" customHeight="1"/>
    <row r="846" ht="21" customHeight="1"/>
    <row r="847" ht="21" customHeight="1"/>
    <row r="848" ht="21" customHeight="1"/>
    <row r="849" ht="21" customHeight="1"/>
    <row r="850" ht="21" customHeight="1"/>
    <row r="851" ht="21" customHeight="1"/>
    <row r="852" ht="21" customHeight="1"/>
    <row r="853" ht="21" customHeight="1"/>
    <row r="854" ht="21" customHeight="1"/>
    <row r="855" ht="21" customHeight="1"/>
    <row r="856" ht="21" customHeight="1"/>
    <row r="857" ht="21" customHeight="1"/>
    <row r="858" ht="21" customHeight="1"/>
    <row r="859" ht="21" customHeight="1"/>
    <row r="860" ht="21" customHeight="1"/>
    <row r="861" ht="21" customHeight="1"/>
    <row r="862" ht="21" customHeight="1"/>
    <row r="863" ht="21" customHeight="1"/>
    <row r="864" ht="21" customHeight="1"/>
    <row r="865" ht="21" customHeight="1"/>
    <row r="866" ht="21" customHeight="1"/>
    <row r="867" ht="21" customHeight="1"/>
    <row r="868" ht="21" customHeight="1"/>
    <row r="869" ht="21" customHeight="1"/>
    <row r="870" ht="21" customHeight="1"/>
    <row r="871" ht="21" customHeight="1"/>
    <row r="872" ht="21" customHeight="1"/>
    <row r="873" ht="21" customHeight="1"/>
    <row r="874" ht="21" customHeight="1"/>
    <row r="875" ht="21" customHeight="1"/>
    <row r="876" ht="21" customHeight="1"/>
    <row r="877" ht="21" customHeight="1"/>
    <row r="878" ht="21" customHeight="1"/>
    <row r="879" ht="21" customHeight="1"/>
    <row r="880" ht="21" customHeight="1"/>
    <row r="881" ht="21" customHeight="1"/>
    <row r="882" ht="21" customHeight="1"/>
    <row r="883" ht="21" customHeight="1"/>
    <row r="884" ht="21" customHeight="1"/>
    <row r="885" ht="21" customHeight="1"/>
    <row r="886" ht="21" customHeight="1"/>
    <row r="887" ht="21" customHeight="1"/>
    <row r="888" ht="21" customHeight="1"/>
    <row r="889" ht="21" customHeight="1"/>
    <row r="890" ht="21" customHeight="1"/>
    <row r="891" ht="21" customHeight="1"/>
    <row r="892" ht="21" customHeight="1"/>
    <row r="893" ht="21" customHeight="1"/>
    <row r="894" ht="21" customHeight="1"/>
    <row r="895" ht="21" customHeight="1"/>
    <row r="896" ht="21" customHeight="1"/>
    <row r="897" ht="21" customHeight="1"/>
    <row r="898" ht="21" customHeight="1"/>
    <row r="899" ht="21" customHeight="1"/>
    <row r="900" ht="21" customHeight="1"/>
    <row r="901" ht="21" customHeight="1"/>
    <row r="902" ht="21" customHeight="1"/>
    <row r="903" ht="21" customHeight="1"/>
    <row r="904" ht="21" customHeight="1"/>
    <row r="905" ht="21" customHeight="1"/>
    <row r="906" ht="21" customHeight="1"/>
    <row r="907" ht="21" customHeight="1"/>
    <row r="908" ht="21" customHeight="1"/>
    <row r="909" ht="21" customHeight="1"/>
    <row r="910" ht="21" customHeight="1"/>
    <row r="911" ht="21" customHeight="1"/>
    <row r="912" ht="21" customHeight="1"/>
    <row r="913" ht="21" customHeight="1"/>
    <row r="914" ht="21" customHeight="1"/>
    <row r="915" ht="21" customHeight="1"/>
    <row r="916" ht="21" customHeight="1"/>
    <row r="917" ht="21" customHeight="1"/>
    <row r="918" ht="21" customHeight="1"/>
    <row r="919" ht="21" customHeight="1"/>
    <row r="920" ht="21" customHeight="1"/>
    <row r="921" ht="21" customHeight="1"/>
    <row r="922" ht="21" customHeight="1"/>
    <row r="923" ht="21" customHeight="1"/>
    <row r="924" ht="21" customHeight="1"/>
    <row r="925" ht="21" customHeight="1"/>
    <row r="926" ht="21" customHeight="1"/>
    <row r="927" ht="21" customHeight="1"/>
    <row r="928" ht="21" customHeight="1"/>
    <row r="929" ht="21" customHeight="1"/>
    <row r="930" ht="21" customHeight="1"/>
    <row r="931" ht="21" customHeight="1"/>
    <row r="932" ht="21" customHeight="1"/>
    <row r="933" ht="21" customHeight="1"/>
    <row r="934" ht="21" customHeight="1"/>
    <row r="935" ht="21" customHeight="1"/>
    <row r="936" ht="21" customHeight="1"/>
    <row r="937" ht="21" customHeight="1"/>
    <row r="938" ht="21" customHeight="1"/>
    <row r="939" ht="21" customHeight="1"/>
    <row r="940" ht="21" customHeight="1"/>
    <row r="941" ht="21" customHeight="1"/>
    <row r="942" ht="21" customHeight="1"/>
    <row r="943" ht="21" customHeight="1"/>
    <row r="944" ht="21" customHeight="1"/>
    <row r="945" ht="21" customHeight="1"/>
    <row r="946" ht="21" customHeight="1"/>
    <row r="947" ht="21" customHeight="1"/>
    <row r="948" ht="21" customHeight="1"/>
    <row r="949" ht="21" customHeight="1"/>
    <row r="950" ht="21" customHeight="1"/>
    <row r="951" ht="21" customHeight="1"/>
    <row r="952" ht="21" customHeight="1"/>
    <row r="953" ht="21" customHeight="1"/>
    <row r="954" ht="21" customHeight="1"/>
    <row r="955" ht="21" customHeight="1"/>
    <row r="956" ht="21" customHeight="1"/>
    <row r="957" ht="21" customHeight="1"/>
    <row r="958" ht="21" customHeight="1"/>
    <row r="959" ht="21" customHeight="1"/>
    <row r="960" ht="21" customHeight="1"/>
    <row r="961" ht="21" customHeight="1"/>
    <row r="962" ht="21" customHeight="1"/>
    <row r="963" ht="21" customHeight="1"/>
    <row r="964" ht="21" customHeight="1"/>
    <row r="965" ht="21" customHeight="1"/>
    <row r="966" ht="21" customHeight="1"/>
    <row r="967" ht="21" customHeight="1"/>
    <row r="968" ht="21" customHeight="1"/>
    <row r="969" ht="21" customHeight="1"/>
    <row r="970" ht="21" customHeight="1"/>
    <row r="971" ht="21" customHeight="1"/>
    <row r="972" ht="21" customHeight="1"/>
    <row r="973" ht="21" customHeight="1"/>
    <row r="974" ht="21" customHeight="1"/>
    <row r="975" ht="21" customHeight="1"/>
    <row r="976" ht="21" customHeight="1"/>
    <row r="977" ht="21" customHeight="1"/>
    <row r="978" ht="21" customHeight="1"/>
    <row r="979" ht="21" customHeight="1"/>
    <row r="980" ht="21" customHeight="1"/>
    <row r="981" ht="21" customHeight="1"/>
    <row r="982" ht="21" customHeight="1"/>
    <row r="983" ht="21" customHeight="1"/>
    <row r="984" ht="21" customHeight="1"/>
    <row r="985" ht="21" customHeight="1"/>
    <row r="986" ht="21" customHeight="1"/>
    <row r="987" ht="21" customHeight="1"/>
    <row r="988" ht="21" customHeight="1"/>
    <row r="989" ht="21" customHeight="1"/>
    <row r="990" ht="21" customHeight="1"/>
    <row r="991" ht="21" customHeight="1"/>
    <row r="992" ht="21" customHeight="1"/>
    <row r="993" ht="21" customHeight="1"/>
    <row r="994" ht="21" customHeight="1"/>
    <row r="995" ht="21" customHeight="1"/>
    <row r="996" ht="21" customHeight="1"/>
    <row r="997" ht="21" customHeight="1"/>
    <row r="998" ht="21" customHeight="1"/>
    <row r="999" ht="21" customHeight="1"/>
    <row r="1000" ht="21" customHeight="1"/>
    <row r="1001" ht="21" customHeight="1"/>
    <row r="1002" ht="21" customHeight="1"/>
    <row r="1003" ht="21" customHeight="1"/>
    <row r="1004" ht="21" customHeight="1"/>
    <row r="1005" ht="21" customHeight="1"/>
    <row r="1006" ht="21" customHeight="1"/>
    <row r="1007" ht="21" customHeight="1"/>
    <row r="1008" ht="21" customHeight="1"/>
    <row r="1009" ht="21" customHeight="1"/>
    <row r="1010" ht="21" customHeight="1"/>
    <row r="1011" ht="21" customHeight="1"/>
  </sheetData>
  <mergeCells count="23">
    <mergeCell ref="C2:I2"/>
    <mergeCell ref="C3:I3"/>
    <mergeCell ref="D5:L5"/>
    <mergeCell ref="D6:L6"/>
    <mergeCell ref="D7:L7"/>
    <mergeCell ref="A12:A13"/>
    <mergeCell ref="B12:B13"/>
    <mergeCell ref="C12:C13"/>
    <mergeCell ref="D12:D13"/>
    <mergeCell ref="E12:E13"/>
    <mergeCell ref="Q24:Q50"/>
    <mergeCell ref="C65:G65"/>
    <mergeCell ref="C60:H60"/>
    <mergeCell ref="C4:I4"/>
    <mergeCell ref="F12:K12"/>
    <mergeCell ref="J9:M9"/>
    <mergeCell ref="D8:L8"/>
    <mergeCell ref="C54:H54"/>
    <mergeCell ref="C55:H55"/>
    <mergeCell ref="C59:H59"/>
    <mergeCell ref="C51:K51"/>
    <mergeCell ref="N9:O9"/>
    <mergeCell ref="L12:P12"/>
  </mergeCells>
  <conditionalFormatting sqref="A15:G15 I15:J15 I17:J20 A17:G20 A16:B16 A16:A21 A25:G26 A24:B24 A34:G35 D24:E24 A27:B33 I25:J28 C27:G27 D28:G28 A45:G45 C36:G36 D37:G37 I49:J50 I34:J37 A36:B44 A22:G23 A21:B21 I22:J23 A50:G50 A46:B49 D49:G49">
    <cfRule type="cellIs" dxfId="125" priority="97" operator="equal">
      <formula>0</formula>
    </cfRule>
  </conditionalFormatting>
  <conditionalFormatting sqref="N9:O9 H14:H15 H17:H20 K14:P20 H25:H28 K25:P25 K27:P28 K36:P37 K50:P50 H50 H34:H37 K22:P23 H22:H23">
    <cfRule type="cellIs" dxfId="124" priority="96" operator="equal">
      <formula>0</formula>
    </cfRule>
  </conditionalFormatting>
  <conditionalFormatting sqref="A9:F9">
    <cfRule type="containsText" dxfId="123" priority="94" operator="containsText" text="Tāme sastādīta  20__. gada tirgus cenās, pamatojoties uz ___ daļas rasējumiem">
      <formula>NOT(ISERROR(SEARCH("Tāme sastādīta  20__. gada tirgus cenās, pamatojoties uz ___ daļas rasējumiem",A9)))</formula>
    </cfRule>
  </conditionalFormatting>
  <conditionalFormatting sqref="C2">
    <cfRule type="cellIs" dxfId="122" priority="93" operator="equal">
      <formula>0</formula>
    </cfRule>
  </conditionalFormatting>
  <conditionalFormatting sqref="O10">
    <cfRule type="cellIs" dxfId="121" priority="92" operator="equal">
      <formula>"20__. gada __. _________"</formula>
    </cfRule>
  </conditionalFormatting>
  <conditionalFormatting sqref="A51:C51">
    <cfRule type="containsText" dxfId="120" priority="91" operator="containsText" text="Tiešās izmaksas kopā, t. sk. darba devēja sociālais nodoklis __.__% ">
      <formula>NOT(ISERROR(SEARCH("Tiešās izmaksas kopā, t. sk. darba devēja sociālais nodoklis __.__% ",A51)))</formula>
    </cfRule>
  </conditionalFormatting>
  <conditionalFormatting sqref="L51:P51">
    <cfRule type="cellIs" dxfId="119" priority="86" operator="equal">
      <formula>0</formula>
    </cfRule>
  </conditionalFormatting>
  <conditionalFormatting sqref="C4:I4">
    <cfRule type="cellIs" dxfId="118" priority="85" operator="equal">
      <formula>0</formula>
    </cfRule>
  </conditionalFormatting>
  <conditionalFormatting sqref="D5:L8">
    <cfRule type="cellIs" dxfId="117" priority="81" operator="equal">
      <formula>0</formula>
    </cfRule>
  </conditionalFormatting>
  <conditionalFormatting sqref="A14:B14 D14:G14">
    <cfRule type="cellIs" dxfId="116" priority="80" operator="equal">
      <formula>0</formula>
    </cfRule>
  </conditionalFormatting>
  <conditionalFormatting sqref="I14:J14">
    <cfRule type="cellIs" dxfId="115" priority="78" operator="equal">
      <formula>0</formula>
    </cfRule>
  </conditionalFormatting>
  <conditionalFormatting sqref="P10">
    <cfRule type="cellIs" dxfId="114" priority="77" operator="equal">
      <formula>"20__. gada __. _________"</formula>
    </cfRule>
  </conditionalFormatting>
  <conditionalFormatting sqref="C59:H59">
    <cfRule type="cellIs" dxfId="113" priority="74" operator="equal">
      <formula>0</formula>
    </cfRule>
  </conditionalFormatting>
  <conditionalFormatting sqref="C54:H54">
    <cfRule type="cellIs" dxfId="112" priority="73" operator="equal">
      <formula>0</formula>
    </cfRule>
  </conditionalFormatting>
  <conditionalFormatting sqref="C59:H59 C62 C54:H54">
    <cfRule type="cellIs" dxfId="111" priority="72" operator="equal">
      <formula>0</formula>
    </cfRule>
  </conditionalFormatting>
  <conditionalFormatting sqref="D1">
    <cfRule type="cellIs" dxfId="110" priority="71" operator="equal">
      <formula>0</formula>
    </cfRule>
  </conditionalFormatting>
  <conditionalFormatting sqref="C14">
    <cfRule type="cellIs" dxfId="109" priority="70" operator="equal">
      <formula>0</formula>
    </cfRule>
  </conditionalFormatting>
  <conditionalFormatting sqref="D16:E16">
    <cfRule type="cellIs" dxfId="108" priority="54" operator="equal">
      <formula>0</formula>
    </cfRule>
  </conditionalFormatting>
  <conditionalFormatting sqref="C16">
    <cfRule type="cellIs" dxfId="107" priority="53" operator="equal">
      <formula>0</formula>
    </cfRule>
  </conditionalFormatting>
  <conditionalFormatting sqref="F16:G16 I16:J16">
    <cfRule type="cellIs" dxfId="106" priority="52" operator="equal">
      <formula>0</formula>
    </cfRule>
  </conditionalFormatting>
  <conditionalFormatting sqref="H16">
    <cfRule type="cellIs" dxfId="105" priority="51" operator="equal">
      <formula>0</formula>
    </cfRule>
  </conditionalFormatting>
  <conditionalFormatting sqref="I31:J33 C31:F31 C32:G33">
    <cfRule type="cellIs" dxfId="104" priority="42" operator="equal">
      <formula>0</formula>
    </cfRule>
  </conditionalFormatting>
  <conditionalFormatting sqref="H31:H33">
    <cfRule type="cellIs" dxfId="103" priority="41" operator="equal">
      <formula>0</formula>
    </cfRule>
  </conditionalFormatting>
  <conditionalFormatting sqref="G31">
    <cfRule type="cellIs" dxfId="102" priority="40" operator="equal">
      <formula>0</formula>
    </cfRule>
  </conditionalFormatting>
  <conditionalFormatting sqref="K31:P33">
    <cfRule type="cellIs" dxfId="101" priority="39" operator="equal">
      <formula>0</formula>
    </cfRule>
  </conditionalFormatting>
  <conditionalFormatting sqref="C24">
    <cfRule type="cellIs" dxfId="100" priority="38" operator="equal">
      <formula>0</formula>
    </cfRule>
  </conditionalFormatting>
  <conditionalFormatting sqref="D29:G30">
    <cfRule type="cellIs" dxfId="99" priority="37" operator="equal">
      <formula>0</formula>
    </cfRule>
  </conditionalFormatting>
  <conditionalFormatting sqref="I29:J30">
    <cfRule type="cellIs" dxfId="98" priority="36" operator="equal">
      <formula>0</formula>
    </cfRule>
  </conditionalFormatting>
  <conditionalFormatting sqref="H29:H30">
    <cfRule type="cellIs" dxfId="97" priority="35" operator="equal">
      <formula>0</formula>
    </cfRule>
  </conditionalFormatting>
  <conditionalFormatting sqref="L29:P29">
    <cfRule type="cellIs" dxfId="96" priority="34" operator="equal">
      <formula>0</formula>
    </cfRule>
  </conditionalFormatting>
  <conditionalFormatting sqref="K29">
    <cfRule type="cellIs" dxfId="95" priority="33" operator="equal">
      <formula>0</formula>
    </cfRule>
  </conditionalFormatting>
  <conditionalFormatting sqref="K30:P30">
    <cfRule type="cellIs" dxfId="94" priority="32" operator="equal">
      <formula>0</formula>
    </cfRule>
  </conditionalFormatting>
  <conditionalFormatting sqref="I40:J42 C40:F40 C41:G43">
    <cfRule type="cellIs" dxfId="93" priority="31" operator="equal">
      <formula>0</formula>
    </cfRule>
  </conditionalFormatting>
  <conditionalFormatting sqref="H40:H42">
    <cfRule type="cellIs" dxfId="92" priority="30" operator="equal">
      <formula>0</formula>
    </cfRule>
  </conditionalFormatting>
  <conditionalFormatting sqref="G40">
    <cfRule type="cellIs" dxfId="91" priority="29" operator="equal">
      <formula>0</formula>
    </cfRule>
  </conditionalFormatting>
  <conditionalFormatting sqref="K40:P42">
    <cfRule type="cellIs" dxfId="90" priority="28" operator="equal">
      <formula>0</formula>
    </cfRule>
  </conditionalFormatting>
  <conditionalFormatting sqref="D38:G39">
    <cfRule type="cellIs" dxfId="89" priority="27" operator="equal">
      <formula>0</formula>
    </cfRule>
  </conditionalFormatting>
  <conditionalFormatting sqref="I38:J39">
    <cfRule type="cellIs" dxfId="88" priority="26" operator="equal">
      <formula>0</formula>
    </cfRule>
  </conditionalFormatting>
  <conditionalFormatting sqref="H38:H39">
    <cfRule type="cellIs" dxfId="87" priority="25" operator="equal">
      <formula>0</formula>
    </cfRule>
  </conditionalFormatting>
  <conditionalFormatting sqref="L38:P38">
    <cfRule type="cellIs" dxfId="86" priority="24" operator="equal">
      <formula>0</formula>
    </cfRule>
  </conditionalFormatting>
  <conditionalFormatting sqref="K38">
    <cfRule type="cellIs" dxfId="85" priority="23" operator="equal">
      <formula>0</formula>
    </cfRule>
  </conditionalFormatting>
  <conditionalFormatting sqref="K39:P39">
    <cfRule type="cellIs" dxfId="84" priority="22" operator="equal">
      <formula>0</formula>
    </cfRule>
  </conditionalFormatting>
  <conditionalFormatting sqref="D44:G44 I44:J44">
    <cfRule type="cellIs" dxfId="83" priority="21" operator="equal">
      <formula>0</formula>
    </cfRule>
  </conditionalFormatting>
  <conditionalFormatting sqref="K44:P45 H44:H45">
    <cfRule type="cellIs" dxfId="82" priority="20" operator="equal">
      <formula>0</formula>
    </cfRule>
  </conditionalFormatting>
  <conditionalFormatting sqref="I43:J43">
    <cfRule type="cellIs" dxfId="81" priority="19" operator="equal">
      <formula>0</formula>
    </cfRule>
  </conditionalFormatting>
  <conditionalFormatting sqref="H43">
    <cfRule type="cellIs" dxfId="80" priority="18" operator="equal">
      <formula>0</formula>
    </cfRule>
  </conditionalFormatting>
  <conditionalFormatting sqref="E21:G21 I21:J21">
    <cfRule type="cellIs" dxfId="79" priority="17" operator="equal">
      <formula>0</formula>
    </cfRule>
  </conditionalFormatting>
  <conditionalFormatting sqref="H21 K21:P21">
    <cfRule type="cellIs" dxfId="78" priority="16" operator="equal">
      <formula>0</formula>
    </cfRule>
  </conditionalFormatting>
  <conditionalFormatting sqref="I45:J45">
    <cfRule type="cellIs" dxfId="77" priority="15" operator="equal">
      <formula>0</formula>
    </cfRule>
  </conditionalFormatting>
  <conditionalFormatting sqref="D46:E46">
    <cfRule type="cellIs" dxfId="76" priority="14" operator="equal">
      <formula>0</formula>
    </cfRule>
  </conditionalFormatting>
  <conditionalFormatting sqref="L46:P46">
    <cfRule type="cellIs" dxfId="75" priority="13" operator="equal">
      <formula>0</formula>
    </cfRule>
  </conditionalFormatting>
  <conditionalFormatting sqref="C46">
    <cfRule type="cellIs" dxfId="74" priority="12" operator="equal">
      <formula>0</formula>
    </cfRule>
  </conditionalFormatting>
  <conditionalFormatting sqref="I46:J46 F46:G46">
    <cfRule type="cellIs" dxfId="73" priority="11" operator="equal">
      <formula>0</formula>
    </cfRule>
  </conditionalFormatting>
  <conditionalFormatting sqref="H46 K46">
    <cfRule type="cellIs" dxfId="72" priority="10" operator="equal">
      <formula>0</formula>
    </cfRule>
  </conditionalFormatting>
  <conditionalFormatting sqref="C47:G47 I47:J47">
    <cfRule type="cellIs" dxfId="71" priority="9" operator="equal">
      <formula>0</formula>
    </cfRule>
  </conditionalFormatting>
  <conditionalFormatting sqref="H47">
    <cfRule type="cellIs" dxfId="70" priority="8" operator="equal">
      <formula>0</formula>
    </cfRule>
  </conditionalFormatting>
  <conditionalFormatting sqref="L47:P47">
    <cfRule type="cellIs" dxfId="69" priority="7" operator="equal">
      <formula>0</formula>
    </cfRule>
  </conditionalFormatting>
  <conditionalFormatting sqref="K47">
    <cfRule type="cellIs" dxfId="68" priority="6" operator="equal">
      <formula>0</formula>
    </cfRule>
  </conditionalFormatting>
  <conditionalFormatting sqref="D48:E48">
    <cfRule type="cellIs" dxfId="67" priority="5" operator="equal">
      <formula>0</formula>
    </cfRule>
  </conditionalFormatting>
  <conditionalFormatting sqref="K48:P48">
    <cfRule type="cellIs" dxfId="66" priority="4" operator="equal">
      <formula>0</formula>
    </cfRule>
  </conditionalFormatting>
  <conditionalFormatting sqref="H48:H49">
    <cfRule type="cellIs" dxfId="65" priority="2" operator="equal">
      <formula>0</formula>
    </cfRule>
  </conditionalFormatting>
  <conditionalFormatting sqref="F48:G48 I48:J48">
    <cfRule type="cellIs" dxfId="64" priority="3" operator="equal">
      <formula>0</formula>
    </cfRule>
  </conditionalFormatting>
  <conditionalFormatting sqref="K49:P49">
    <cfRule type="cellIs" dxfId="63" priority="1" operator="equal">
      <formula>0</formula>
    </cfRule>
  </conditionalFormatting>
  <pageMargins left="0.7" right="0.7" top="0.75" bottom="0.75" header="0.3" footer="0.3"/>
  <pageSetup paperSize="9" scale="84" orientation="landscape" r:id="rId1"/>
  <colBreaks count="1" manualBreakCount="1">
    <brk id="16"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76" operator="containsText" id="{36249DFF-DD18-40B1-AB61-D280DA74812E}">
            <xm:f>NOT(ISERROR(SEARCH("Tāme sastādīta ____. gada ___. ______________",A57)))</xm:f>
            <xm:f>"Tāme sastādīta ____. gada ___. ______________"</xm:f>
            <x14:dxf>
              <font>
                <color auto="1"/>
              </font>
              <fill>
                <patternFill>
                  <bgColor rgb="FFC6EFCE"/>
                </patternFill>
              </fill>
            </x14:dxf>
          </x14:cfRule>
          <xm:sqref>A57</xm:sqref>
        </x14:conditionalFormatting>
        <x14:conditionalFormatting xmlns:xm="http://schemas.microsoft.com/office/excel/2006/main">
          <x14:cfRule type="containsText" priority="75" operator="containsText" id="{708D048F-4463-4EB3-AF79-B8653AFFB42B}">
            <xm:f>NOT(ISERROR(SEARCH("Sertifikāta Nr. _________________________________",A62)))</xm:f>
            <xm:f>"Sertifikāta Nr. _________________________________"</xm:f>
            <x14:dxf>
              <font>
                <color auto="1"/>
              </font>
              <fill>
                <patternFill>
                  <bgColor rgb="FFC6EFCE"/>
                </patternFill>
              </fill>
            </x14:dxf>
          </x14:cfRule>
          <xm:sqref>A62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79998168889431442"/>
  </sheetPr>
  <dimension ref="A1:AA919"/>
  <sheetViews>
    <sheetView tabSelected="1" topLeftCell="A10" zoomScale="115" zoomScaleNormal="115" workbookViewId="0">
      <selection activeCell="F14" sqref="F14:P45"/>
    </sheetView>
  </sheetViews>
  <sheetFormatPr defaultColWidth="9.109375" defaultRowHeight="10.199999999999999"/>
  <cols>
    <col min="1" max="1" width="4.5546875" style="1" customWidth="1"/>
    <col min="2" max="2" width="5.33203125" style="1" customWidth="1"/>
    <col min="3" max="3" width="54.109375" style="1" customWidth="1"/>
    <col min="4" max="4" width="5.88671875" style="1" customWidth="1"/>
    <col min="5" max="5" width="8.6640625" style="1" customWidth="1"/>
    <col min="6" max="6" width="5.44140625" style="1" customWidth="1"/>
    <col min="7" max="7" width="6.5546875" style="1" customWidth="1"/>
    <col min="8" max="8" width="6.6640625" style="1" customWidth="1"/>
    <col min="9" max="9" width="8.44140625" style="1" customWidth="1"/>
    <col min="10" max="10" width="6.6640625" style="1" customWidth="1"/>
    <col min="11" max="11" width="8" style="1" customWidth="1"/>
    <col min="12" max="13" width="7.6640625" style="1" customWidth="1"/>
    <col min="14" max="14" width="8.6640625" style="1" customWidth="1"/>
    <col min="15" max="15" width="7.6640625" style="1" customWidth="1"/>
    <col min="16" max="16" width="9" style="1" customWidth="1"/>
    <col min="17" max="16384" width="9.109375" style="1"/>
  </cols>
  <sheetData>
    <row r="1" spans="1:27" ht="13.8">
      <c r="A1" s="152"/>
      <c r="B1" s="152"/>
      <c r="C1" s="153" t="s">
        <v>34</v>
      </c>
      <c r="D1" s="154">
        <f>'Kops a'!A20</f>
        <v>6</v>
      </c>
      <c r="E1" s="152"/>
      <c r="F1" s="152"/>
      <c r="G1" s="152"/>
      <c r="H1" s="152"/>
      <c r="I1" s="152"/>
      <c r="J1" s="152"/>
      <c r="K1" s="155"/>
      <c r="L1" s="155"/>
      <c r="M1" s="155"/>
      <c r="N1" s="156"/>
      <c r="O1" s="153"/>
      <c r="P1" s="157"/>
    </row>
    <row r="2" spans="1:27" ht="13.8">
      <c r="A2" s="158"/>
      <c r="B2" s="158"/>
      <c r="C2" s="502" t="s">
        <v>271</v>
      </c>
      <c r="D2" s="502"/>
      <c r="E2" s="502"/>
      <c r="F2" s="502"/>
      <c r="G2" s="502"/>
      <c r="H2" s="502"/>
      <c r="I2" s="502"/>
      <c r="J2" s="158"/>
      <c r="K2" s="155"/>
      <c r="L2" s="155"/>
      <c r="M2" s="155"/>
      <c r="N2" s="155"/>
      <c r="O2" s="155"/>
      <c r="P2" s="155"/>
    </row>
    <row r="3" spans="1:27" ht="13.8">
      <c r="A3" s="159"/>
      <c r="B3" s="159"/>
      <c r="C3" s="503" t="s">
        <v>13</v>
      </c>
      <c r="D3" s="503"/>
      <c r="E3" s="503"/>
      <c r="F3" s="503"/>
      <c r="G3" s="503"/>
      <c r="H3" s="503"/>
      <c r="I3" s="503"/>
      <c r="J3" s="159"/>
      <c r="K3" s="155"/>
      <c r="L3" s="155"/>
      <c r="M3" s="155"/>
      <c r="N3" s="155"/>
      <c r="O3" s="155"/>
      <c r="P3" s="155"/>
    </row>
    <row r="4" spans="1:27" ht="13.8">
      <c r="A4" s="159"/>
      <c r="B4" s="159"/>
      <c r="C4" s="504" t="s">
        <v>48</v>
      </c>
      <c r="D4" s="504"/>
      <c r="E4" s="504"/>
      <c r="F4" s="504"/>
      <c r="G4" s="504"/>
      <c r="H4" s="504"/>
      <c r="I4" s="504"/>
      <c r="J4" s="159"/>
      <c r="K4" s="155"/>
      <c r="L4" s="155"/>
      <c r="M4" s="155"/>
      <c r="N4" s="155"/>
      <c r="O4" s="155"/>
      <c r="P4" s="155"/>
    </row>
    <row r="5" spans="1:27" ht="13.8">
      <c r="A5" s="152"/>
      <c r="B5" s="152"/>
      <c r="C5" s="153" t="s">
        <v>1</v>
      </c>
      <c r="D5" s="519" t="str">
        <f>'Kops a'!D6</f>
        <v>Administrācijas ēka</v>
      </c>
      <c r="E5" s="519"/>
      <c r="F5" s="519"/>
      <c r="G5" s="519"/>
      <c r="H5" s="519"/>
      <c r="I5" s="519"/>
      <c r="J5" s="519"/>
      <c r="K5" s="519"/>
      <c r="L5" s="519"/>
      <c r="M5" s="160"/>
      <c r="N5" s="160"/>
      <c r="O5" s="160"/>
      <c r="P5" s="160"/>
    </row>
    <row r="6" spans="1:27" ht="13.8">
      <c r="A6" s="152"/>
      <c r="B6" s="152"/>
      <c r="C6" s="153" t="s">
        <v>2</v>
      </c>
      <c r="D6" s="519" t="str">
        <f>'Kops a'!D7</f>
        <v>Energoefektivitātes paaugstināšana</v>
      </c>
      <c r="E6" s="519"/>
      <c r="F6" s="519"/>
      <c r="G6" s="519"/>
      <c r="H6" s="519"/>
      <c r="I6" s="519"/>
      <c r="J6" s="519"/>
      <c r="K6" s="519"/>
      <c r="L6" s="519"/>
      <c r="M6" s="160"/>
      <c r="N6" s="160"/>
      <c r="O6" s="160"/>
      <c r="P6" s="160"/>
    </row>
    <row r="7" spans="1:27" ht="13.8">
      <c r="A7" s="152"/>
      <c r="B7" s="152"/>
      <c r="C7" s="153" t="s">
        <v>3</v>
      </c>
      <c r="D7" s="519" t="str">
        <f>'Kops a'!D8</f>
        <v>Jaunā ielā 2A, Limbaži, Limbažu novads, Latvija, LV-4001</v>
      </c>
      <c r="E7" s="519"/>
      <c r="F7" s="519"/>
      <c r="G7" s="519"/>
      <c r="H7" s="519"/>
      <c r="I7" s="519"/>
      <c r="J7" s="519"/>
      <c r="K7" s="519"/>
      <c r="L7" s="519"/>
      <c r="M7" s="160"/>
      <c r="N7" s="160"/>
      <c r="O7" s="160"/>
      <c r="P7" s="160"/>
    </row>
    <row r="8" spans="1:27" ht="13.8">
      <c r="A8" s="152"/>
      <c r="B8" s="152"/>
      <c r="C8" s="161" t="s">
        <v>16</v>
      </c>
      <c r="D8" s="519" t="str">
        <f>'Kops a'!D9</f>
        <v>EIRO210222/001</v>
      </c>
      <c r="E8" s="519"/>
      <c r="F8" s="519"/>
      <c r="G8" s="519"/>
      <c r="H8" s="519"/>
      <c r="I8" s="519"/>
      <c r="J8" s="519"/>
      <c r="K8" s="519"/>
      <c r="L8" s="519"/>
      <c r="M8" s="160"/>
      <c r="N8" s="160"/>
      <c r="O8" s="160"/>
      <c r="P8" s="160"/>
    </row>
    <row r="9" spans="1:27" ht="28.5" customHeight="1">
      <c r="A9" s="162"/>
      <c r="B9" s="162"/>
      <c r="C9" s="505" t="s">
        <v>153</v>
      </c>
      <c r="D9" s="505"/>
      <c r="E9" s="162"/>
      <c r="F9" s="162"/>
      <c r="G9" s="162"/>
      <c r="H9" s="162"/>
      <c r="I9" s="162"/>
      <c r="J9" s="509" t="s">
        <v>35</v>
      </c>
      <c r="K9" s="509"/>
      <c r="L9" s="509"/>
      <c r="M9" s="509"/>
      <c r="N9" s="518">
        <f>P47</f>
        <v>0</v>
      </c>
      <c r="O9" s="518"/>
      <c r="P9" s="162"/>
    </row>
    <row r="10" spans="1:27" ht="13.8">
      <c r="A10" s="163"/>
      <c r="B10" s="164"/>
      <c r="C10" s="161"/>
      <c r="D10" s="152"/>
      <c r="E10" s="152"/>
      <c r="F10" s="152"/>
      <c r="G10" s="152"/>
      <c r="H10" s="152"/>
      <c r="I10" s="152"/>
      <c r="J10" s="152"/>
      <c r="K10" s="152"/>
      <c r="L10" s="158"/>
      <c r="M10" s="158"/>
      <c r="N10" s="155"/>
      <c r="O10" s="165"/>
      <c r="P10" s="166">
        <f>A53</f>
        <v>0</v>
      </c>
    </row>
    <row r="11" spans="1:27" ht="14.4" thickBot="1">
      <c r="A11" s="163"/>
      <c r="B11" s="164"/>
      <c r="C11" s="161"/>
      <c r="D11" s="152"/>
      <c r="E11" s="152"/>
      <c r="F11" s="152"/>
      <c r="G11" s="152"/>
      <c r="H11" s="152"/>
      <c r="I11" s="152"/>
      <c r="J11" s="152"/>
      <c r="K11" s="152"/>
      <c r="L11" s="167"/>
      <c r="M11" s="167"/>
      <c r="N11" s="168"/>
      <c r="O11" s="156"/>
      <c r="P11" s="152"/>
    </row>
    <row r="12" spans="1:27" ht="13.2">
      <c r="A12" s="530" t="s">
        <v>19</v>
      </c>
      <c r="B12" s="532" t="s">
        <v>36</v>
      </c>
      <c r="C12" s="525" t="s">
        <v>37</v>
      </c>
      <c r="D12" s="547" t="s">
        <v>38</v>
      </c>
      <c r="E12" s="537" t="s">
        <v>39</v>
      </c>
      <c r="F12" s="524" t="s">
        <v>40</v>
      </c>
      <c r="G12" s="525"/>
      <c r="H12" s="525"/>
      <c r="I12" s="525"/>
      <c r="J12" s="525"/>
      <c r="K12" s="526"/>
      <c r="L12" s="541" t="s">
        <v>41</v>
      </c>
      <c r="M12" s="525"/>
      <c r="N12" s="525"/>
      <c r="O12" s="525"/>
      <c r="P12" s="526"/>
    </row>
    <row r="13" spans="1:27" ht="126.75" customHeight="1" thickBot="1">
      <c r="A13" s="544"/>
      <c r="B13" s="545"/>
      <c r="C13" s="546"/>
      <c r="D13" s="548"/>
      <c r="E13" s="549"/>
      <c r="F13" s="365" t="s">
        <v>42</v>
      </c>
      <c r="G13" s="366" t="s">
        <v>43</v>
      </c>
      <c r="H13" s="366" t="s">
        <v>44</v>
      </c>
      <c r="I13" s="366" t="s">
        <v>45</v>
      </c>
      <c r="J13" s="366" t="s">
        <v>46</v>
      </c>
      <c r="K13" s="93" t="s">
        <v>47</v>
      </c>
      <c r="L13" s="94" t="s">
        <v>42</v>
      </c>
      <c r="M13" s="95" t="s">
        <v>44</v>
      </c>
      <c r="N13" s="95" t="s">
        <v>45</v>
      </c>
      <c r="O13" s="95" t="s">
        <v>46</v>
      </c>
      <c r="P13" s="96" t="s">
        <v>47</v>
      </c>
      <c r="V13" s="1" t="s">
        <v>154</v>
      </c>
    </row>
    <row r="14" spans="1:27" ht="20.25" customHeight="1">
      <c r="A14" s="76"/>
      <c r="B14" s="17"/>
      <c r="C14" s="36" t="s">
        <v>300</v>
      </c>
      <c r="D14" s="381"/>
      <c r="E14" s="436"/>
      <c r="F14" s="13"/>
      <c r="G14" s="11"/>
      <c r="H14" s="11"/>
      <c r="I14" s="11"/>
      <c r="J14" s="11"/>
      <c r="K14" s="12"/>
      <c r="L14" s="15"/>
      <c r="M14" s="7"/>
      <c r="N14" s="7"/>
      <c r="O14" s="7"/>
      <c r="P14" s="8"/>
    </row>
    <row r="15" spans="1:27" ht="54" customHeight="1">
      <c r="A15" s="76">
        <v>1</v>
      </c>
      <c r="B15" s="10"/>
      <c r="C15" s="41" t="s">
        <v>313</v>
      </c>
      <c r="D15" s="382" t="s">
        <v>62</v>
      </c>
      <c r="E15" s="124">
        <v>1</v>
      </c>
      <c r="F15" s="64"/>
      <c r="G15" s="11"/>
      <c r="H15" s="11"/>
      <c r="I15" s="32"/>
      <c r="J15" s="32"/>
      <c r="K15" s="12"/>
      <c r="L15" s="16"/>
      <c r="M15" s="11"/>
      <c r="N15" s="11"/>
      <c r="O15" s="11"/>
      <c r="P15" s="12"/>
      <c r="R15" s="3"/>
      <c r="S15" s="3"/>
      <c r="T15" s="3"/>
      <c r="U15" s="3"/>
      <c r="V15" s="3"/>
      <c r="W15" s="3"/>
      <c r="X15" s="3"/>
      <c r="Y15" s="3"/>
      <c r="Z15" s="3"/>
      <c r="AA15" s="3"/>
    </row>
    <row r="16" spans="1:27" ht="28.5" customHeight="1">
      <c r="A16" s="76">
        <v>2</v>
      </c>
      <c r="B16" s="10"/>
      <c r="C16" s="41" t="s">
        <v>301</v>
      </c>
      <c r="D16" s="382" t="s">
        <v>62</v>
      </c>
      <c r="E16" s="124">
        <v>1</v>
      </c>
      <c r="F16" s="64"/>
      <c r="G16" s="11"/>
      <c r="H16" s="11"/>
      <c r="I16" s="32"/>
      <c r="J16" s="32"/>
      <c r="K16" s="12"/>
      <c r="L16" s="16"/>
      <c r="M16" s="11"/>
      <c r="N16" s="11"/>
      <c r="O16" s="11"/>
      <c r="P16" s="12"/>
      <c r="R16" s="3"/>
      <c r="S16" s="3"/>
      <c r="T16" s="3"/>
      <c r="U16" s="3"/>
      <c r="V16" s="3"/>
      <c r="W16" s="3"/>
      <c r="X16" s="3"/>
      <c r="Y16" s="3"/>
      <c r="Z16" s="3"/>
      <c r="AA16" s="3"/>
    </row>
    <row r="17" spans="1:27" ht="13.2">
      <c r="A17" s="76">
        <v>3</v>
      </c>
      <c r="B17" s="10"/>
      <c r="C17" s="41" t="s">
        <v>302</v>
      </c>
      <c r="D17" s="382" t="s">
        <v>52</v>
      </c>
      <c r="E17" s="124">
        <v>1</v>
      </c>
      <c r="F17" s="64"/>
      <c r="G17" s="11"/>
      <c r="H17" s="11"/>
      <c r="I17" s="32"/>
      <c r="J17" s="32"/>
      <c r="K17" s="12"/>
      <c r="L17" s="16"/>
      <c r="M17" s="11"/>
      <c r="N17" s="11"/>
      <c r="O17" s="11"/>
      <c r="P17" s="12"/>
      <c r="R17" s="3"/>
      <c r="S17" s="3"/>
      <c r="T17" s="3"/>
      <c r="U17" s="3"/>
      <c r="V17" s="3"/>
      <c r="W17" s="3"/>
      <c r="X17" s="3"/>
      <c r="Y17" s="3"/>
      <c r="Z17" s="3"/>
      <c r="AA17" s="3"/>
    </row>
    <row r="18" spans="1:27" ht="13.2">
      <c r="A18" s="76">
        <v>4</v>
      </c>
      <c r="B18" s="10"/>
      <c r="C18" s="41" t="s">
        <v>314</v>
      </c>
      <c r="D18" s="382" t="s">
        <v>62</v>
      </c>
      <c r="E18" s="124">
        <v>2</v>
      </c>
      <c r="F18" s="64"/>
      <c r="G18" s="11"/>
      <c r="H18" s="11"/>
      <c r="I18" s="32"/>
      <c r="J18" s="32"/>
      <c r="K18" s="12"/>
      <c r="L18" s="16"/>
      <c r="M18" s="11"/>
      <c r="N18" s="11"/>
      <c r="O18" s="11"/>
      <c r="P18" s="12"/>
      <c r="R18" s="3"/>
      <c r="S18" s="3"/>
      <c r="T18" s="3"/>
      <c r="U18" s="3"/>
      <c r="V18" s="3"/>
      <c r="W18" s="3"/>
      <c r="X18" s="3"/>
      <c r="Y18" s="3"/>
      <c r="Z18" s="3"/>
      <c r="AA18" s="3"/>
    </row>
    <row r="19" spans="1:27" ht="13.2">
      <c r="A19" s="76">
        <v>5</v>
      </c>
      <c r="B19" s="10"/>
      <c r="C19" s="41" t="s">
        <v>315</v>
      </c>
      <c r="D19" s="382" t="s">
        <v>62</v>
      </c>
      <c r="E19" s="124">
        <v>2</v>
      </c>
      <c r="F19" s="64"/>
      <c r="G19" s="11"/>
      <c r="H19" s="11"/>
      <c r="I19" s="32"/>
      <c r="J19" s="32"/>
      <c r="K19" s="12"/>
      <c r="L19" s="16"/>
      <c r="M19" s="11"/>
      <c r="N19" s="11"/>
      <c r="O19" s="11"/>
      <c r="P19" s="12"/>
      <c r="R19" s="3"/>
      <c r="S19" s="3"/>
      <c r="T19" s="3"/>
      <c r="U19" s="3"/>
      <c r="V19" s="3"/>
      <c r="W19" s="3"/>
      <c r="X19" s="3"/>
      <c r="Y19" s="3"/>
      <c r="Z19" s="3"/>
      <c r="AA19" s="3"/>
    </row>
    <row r="20" spans="1:27" ht="13.2">
      <c r="A20" s="76">
        <v>6</v>
      </c>
      <c r="B20" s="10"/>
      <c r="C20" s="41" t="s">
        <v>316</v>
      </c>
      <c r="D20" s="439" t="s">
        <v>52</v>
      </c>
      <c r="E20" s="440">
        <v>1</v>
      </c>
      <c r="F20" s="64"/>
      <c r="G20" s="11"/>
      <c r="H20" s="11"/>
      <c r="I20" s="32"/>
      <c r="J20" s="32"/>
      <c r="K20" s="12"/>
      <c r="L20" s="16"/>
      <c r="M20" s="11"/>
      <c r="N20" s="11"/>
      <c r="O20" s="11"/>
      <c r="P20" s="12"/>
      <c r="R20" s="3"/>
      <c r="S20" s="3"/>
      <c r="T20" s="3"/>
      <c r="U20" s="3"/>
      <c r="V20" s="3"/>
      <c r="W20" s="3"/>
      <c r="X20" s="3"/>
      <c r="Y20" s="3"/>
      <c r="Z20" s="3"/>
      <c r="AA20" s="3"/>
    </row>
    <row r="21" spans="1:27" ht="13.2">
      <c r="A21" s="76">
        <v>7</v>
      </c>
      <c r="B21" s="10"/>
      <c r="C21" s="41" t="s">
        <v>317</v>
      </c>
      <c r="D21" s="439" t="s">
        <v>52</v>
      </c>
      <c r="E21" s="440">
        <v>1</v>
      </c>
      <c r="F21" s="64"/>
      <c r="G21" s="11"/>
      <c r="H21" s="11"/>
      <c r="I21" s="32"/>
      <c r="J21" s="32"/>
      <c r="K21" s="12"/>
      <c r="L21" s="16"/>
      <c r="M21" s="11"/>
      <c r="N21" s="11"/>
      <c r="O21" s="11"/>
      <c r="P21" s="12"/>
      <c r="R21" s="3"/>
      <c r="S21" s="3"/>
      <c r="T21" s="3"/>
      <c r="U21" s="3"/>
      <c r="V21" s="3"/>
      <c r="W21" s="3"/>
      <c r="X21" s="3"/>
      <c r="Y21" s="3"/>
      <c r="Z21" s="3"/>
      <c r="AA21" s="3"/>
    </row>
    <row r="22" spans="1:27" ht="24" customHeight="1">
      <c r="A22" s="76">
        <v>8</v>
      </c>
      <c r="B22" s="10"/>
      <c r="C22" s="41" t="s">
        <v>303</v>
      </c>
      <c r="D22" s="439" t="s">
        <v>52</v>
      </c>
      <c r="E22" s="446">
        <v>2</v>
      </c>
      <c r="F22" s="151"/>
      <c r="G22" s="7"/>
      <c r="H22" s="11"/>
      <c r="I22" s="52"/>
      <c r="J22" s="32"/>
      <c r="K22" s="12"/>
      <c r="L22" s="16"/>
      <c r="M22" s="11"/>
      <c r="N22" s="11"/>
      <c r="O22" s="11"/>
      <c r="P22" s="12"/>
      <c r="R22" s="3"/>
      <c r="S22" s="3"/>
      <c r="T22" s="3"/>
      <c r="U22" s="3"/>
      <c r="V22" s="3"/>
      <c r="W22" s="3"/>
      <c r="X22" s="3"/>
      <c r="Y22" s="3"/>
      <c r="Z22" s="3"/>
      <c r="AA22" s="3"/>
    </row>
    <row r="23" spans="1:27" ht="25.5" customHeight="1">
      <c r="A23" s="76">
        <v>9</v>
      </c>
      <c r="B23" s="10"/>
      <c r="C23" s="41" t="s">
        <v>304</v>
      </c>
      <c r="D23" s="439" t="s">
        <v>52</v>
      </c>
      <c r="E23" s="446">
        <v>1</v>
      </c>
      <c r="F23" s="151"/>
      <c r="G23" s="7"/>
      <c r="H23" s="11"/>
      <c r="I23" s="52"/>
      <c r="J23" s="32"/>
      <c r="K23" s="12"/>
      <c r="L23" s="16"/>
      <c r="M23" s="11"/>
      <c r="N23" s="11"/>
      <c r="O23" s="11"/>
      <c r="P23" s="12"/>
      <c r="R23" s="3"/>
      <c r="S23" s="3"/>
      <c r="T23" s="3"/>
      <c r="U23" s="3"/>
      <c r="V23" s="3"/>
      <c r="W23" s="3"/>
      <c r="X23" s="3"/>
      <c r="Y23" s="3"/>
      <c r="Z23" s="3"/>
      <c r="AA23" s="3"/>
    </row>
    <row r="24" spans="1:27" ht="13.2">
      <c r="A24" s="76">
        <v>10</v>
      </c>
      <c r="B24" s="10"/>
      <c r="C24" s="441" t="s">
        <v>305</v>
      </c>
      <c r="D24" s="439" t="s">
        <v>52</v>
      </c>
      <c r="E24" s="446">
        <v>2</v>
      </c>
      <c r="F24" s="64"/>
      <c r="G24" s="11"/>
      <c r="H24" s="11"/>
      <c r="I24" s="32"/>
      <c r="J24" s="32"/>
      <c r="K24" s="12"/>
      <c r="L24" s="16"/>
      <c r="M24" s="11"/>
      <c r="N24" s="11"/>
      <c r="O24" s="11"/>
      <c r="P24" s="12"/>
      <c r="R24" s="3"/>
      <c r="S24" s="3"/>
      <c r="T24" s="3"/>
      <c r="U24" s="3"/>
      <c r="V24" s="3"/>
      <c r="W24" s="3"/>
      <c r="X24" s="3"/>
      <c r="Y24" s="3"/>
      <c r="Z24" s="3"/>
      <c r="AA24" s="3"/>
    </row>
    <row r="25" spans="1:27" ht="13.2">
      <c r="A25" s="76">
        <v>11</v>
      </c>
      <c r="B25" s="10"/>
      <c r="C25" s="41" t="s">
        <v>306</v>
      </c>
      <c r="D25" s="439" t="s">
        <v>52</v>
      </c>
      <c r="E25" s="446">
        <v>1</v>
      </c>
      <c r="F25" s="64"/>
      <c r="G25" s="11"/>
      <c r="H25" s="11"/>
      <c r="I25" s="32"/>
      <c r="J25" s="32"/>
      <c r="K25" s="12"/>
      <c r="L25" s="16"/>
      <c r="M25" s="11"/>
      <c r="N25" s="11"/>
      <c r="O25" s="11"/>
      <c r="P25" s="12"/>
      <c r="R25" s="3"/>
      <c r="S25" s="3"/>
      <c r="T25" s="3"/>
      <c r="U25" s="3"/>
      <c r="V25" s="3"/>
      <c r="W25" s="3"/>
      <c r="X25" s="3"/>
      <c r="Y25" s="3"/>
      <c r="Z25" s="3"/>
      <c r="AA25" s="3"/>
    </row>
    <row r="26" spans="1:27" ht="13.2">
      <c r="A26" s="76">
        <v>12</v>
      </c>
      <c r="B26" s="10"/>
      <c r="C26" s="41" t="s">
        <v>318</v>
      </c>
      <c r="D26" s="442" t="s">
        <v>51</v>
      </c>
      <c r="E26" s="443">
        <v>20</v>
      </c>
      <c r="F26" s="64"/>
      <c r="G26" s="11"/>
      <c r="H26" s="11"/>
      <c r="I26" s="32"/>
      <c r="J26" s="32"/>
      <c r="K26" s="12"/>
      <c r="L26" s="16"/>
      <c r="M26" s="11"/>
      <c r="N26" s="11"/>
      <c r="O26" s="11"/>
      <c r="P26" s="12"/>
      <c r="R26" s="3"/>
      <c r="S26" s="3"/>
      <c r="T26" s="3"/>
      <c r="U26" s="3"/>
      <c r="V26" s="3"/>
      <c r="W26" s="3"/>
      <c r="X26" s="3"/>
      <c r="Y26" s="3"/>
      <c r="Z26" s="3"/>
      <c r="AA26" s="3"/>
    </row>
    <row r="27" spans="1:27" ht="13.2">
      <c r="A27" s="76">
        <v>13</v>
      </c>
      <c r="B27" s="10"/>
      <c r="C27" s="41" t="s">
        <v>320</v>
      </c>
      <c r="D27" s="442" t="s">
        <v>51</v>
      </c>
      <c r="E27" s="443">
        <v>3</v>
      </c>
      <c r="F27" s="64"/>
      <c r="G27" s="11"/>
      <c r="H27" s="11"/>
      <c r="I27" s="32"/>
      <c r="J27" s="32"/>
      <c r="K27" s="12"/>
      <c r="L27" s="16"/>
      <c r="M27" s="11"/>
      <c r="N27" s="11"/>
      <c r="O27" s="11"/>
      <c r="P27" s="12"/>
    </row>
    <row r="28" spans="1:27" ht="18" customHeight="1">
      <c r="A28" s="76">
        <v>14</v>
      </c>
      <c r="B28" s="10"/>
      <c r="C28" s="41" t="s">
        <v>321</v>
      </c>
      <c r="D28" s="442" t="s">
        <v>51</v>
      </c>
      <c r="E28" s="443">
        <v>8</v>
      </c>
      <c r="F28" s="64"/>
      <c r="G28" s="11"/>
      <c r="H28" s="11"/>
      <c r="I28" s="32"/>
      <c r="J28" s="32"/>
      <c r="K28" s="12"/>
      <c r="L28" s="16"/>
      <c r="M28" s="11"/>
      <c r="N28" s="11"/>
      <c r="O28" s="11"/>
      <c r="P28" s="12"/>
    </row>
    <row r="29" spans="1:27" ht="15" customHeight="1">
      <c r="A29" s="76">
        <v>15</v>
      </c>
      <c r="B29" s="10"/>
      <c r="C29" s="41" t="s">
        <v>307</v>
      </c>
      <c r="D29" s="442" t="s">
        <v>58</v>
      </c>
      <c r="E29" s="446">
        <v>1</v>
      </c>
      <c r="F29" s="64"/>
      <c r="G29" s="11"/>
      <c r="H29" s="11"/>
      <c r="I29" s="32"/>
      <c r="J29" s="32"/>
      <c r="K29" s="12"/>
      <c r="L29" s="16"/>
      <c r="M29" s="11"/>
      <c r="N29" s="11"/>
      <c r="O29" s="11"/>
      <c r="P29" s="12"/>
    </row>
    <row r="30" spans="1:27" ht="12.75" customHeight="1">
      <c r="A30" s="76">
        <v>16</v>
      </c>
      <c r="B30" s="10"/>
      <c r="C30" s="42" t="s">
        <v>308</v>
      </c>
      <c r="D30" s="442" t="s">
        <v>58</v>
      </c>
      <c r="E30" s="446">
        <v>1</v>
      </c>
      <c r="F30" s="13"/>
      <c r="G30" s="11"/>
      <c r="H30" s="11"/>
      <c r="I30" s="11"/>
      <c r="J30" s="32"/>
      <c r="K30" s="12"/>
      <c r="L30" s="13"/>
      <c r="M30" s="11"/>
      <c r="N30" s="11"/>
      <c r="O30" s="11"/>
      <c r="P30" s="12"/>
    </row>
    <row r="31" spans="1:27" ht="21" customHeight="1">
      <c r="A31" s="76">
        <v>17</v>
      </c>
      <c r="B31" s="10"/>
      <c r="C31" s="107" t="s">
        <v>309</v>
      </c>
      <c r="D31" s="442" t="s">
        <v>58</v>
      </c>
      <c r="E31" s="446">
        <v>1</v>
      </c>
      <c r="F31" s="64"/>
      <c r="G31" s="11"/>
      <c r="H31" s="11"/>
      <c r="I31" s="32"/>
      <c r="J31" s="32"/>
      <c r="K31" s="12"/>
      <c r="L31" s="13"/>
      <c r="M31" s="11"/>
      <c r="N31" s="11"/>
      <c r="O31" s="11"/>
      <c r="P31" s="12"/>
    </row>
    <row r="32" spans="1:27" ht="13.2">
      <c r="A32" s="76">
        <v>18</v>
      </c>
      <c r="B32" s="10"/>
      <c r="C32" s="107" t="s">
        <v>310</v>
      </c>
      <c r="D32" s="442" t="s">
        <v>58</v>
      </c>
      <c r="E32" s="443">
        <v>1</v>
      </c>
      <c r="F32" s="64"/>
      <c r="G32" s="11"/>
      <c r="H32" s="11"/>
      <c r="I32" s="32"/>
      <c r="J32" s="32"/>
      <c r="K32" s="12"/>
      <c r="L32" s="13"/>
      <c r="M32" s="11"/>
      <c r="N32" s="11"/>
      <c r="O32" s="11"/>
      <c r="P32" s="12"/>
    </row>
    <row r="33" spans="1:18" ht="13.2">
      <c r="A33" s="76">
        <v>19</v>
      </c>
      <c r="B33" s="10"/>
      <c r="C33" s="107" t="s">
        <v>311</v>
      </c>
      <c r="D33" s="442" t="s">
        <v>58</v>
      </c>
      <c r="E33" s="443">
        <v>1</v>
      </c>
      <c r="F33" s="64"/>
      <c r="G33" s="11"/>
      <c r="H33" s="11"/>
      <c r="I33" s="32"/>
      <c r="J33" s="32"/>
      <c r="K33" s="12"/>
      <c r="L33" s="13"/>
      <c r="M33" s="11"/>
      <c r="N33" s="11"/>
      <c r="O33" s="11"/>
      <c r="P33" s="12"/>
      <c r="R33" s="132"/>
    </row>
    <row r="34" spans="1:18" ht="13.2">
      <c r="A34" s="76">
        <v>20</v>
      </c>
      <c r="B34" s="10"/>
      <c r="C34" s="107" t="s">
        <v>312</v>
      </c>
      <c r="D34" s="442" t="s">
        <v>58</v>
      </c>
      <c r="E34" s="443">
        <v>1</v>
      </c>
      <c r="F34" s="64"/>
      <c r="G34" s="11"/>
      <c r="H34" s="11"/>
      <c r="I34" s="32"/>
      <c r="J34" s="32"/>
      <c r="K34" s="12"/>
      <c r="L34" s="13"/>
      <c r="M34" s="11"/>
      <c r="N34" s="11"/>
      <c r="O34" s="11"/>
      <c r="P34" s="12"/>
    </row>
    <row r="35" spans="1:18" ht="13.2">
      <c r="A35" s="76"/>
      <c r="B35" s="10"/>
      <c r="C35" s="150"/>
      <c r="D35" s="17"/>
      <c r="E35" s="124"/>
      <c r="F35" s="64"/>
      <c r="G35" s="11"/>
      <c r="H35" s="11"/>
      <c r="I35" s="32"/>
      <c r="J35" s="32"/>
      <c r="K35" s="12"/>
      <c r="L35" s="16"/>
      <c r="M35" s="11"/>
      <c r="N35" s="11"/>
      <c r="O35" s="11"/>
      <c r="P35" s="12"/>
    </row>
    <row r="36" spans="1:18" ht="21.75" customHeight="1">
      <c r="A36" s="76"/>
      <c r="B36" s="10"/>
      <c r="C36" s="149" t="s">
        <v>319</v>
      </c>
      <c r="D36" s="17"/>
      <c r="E36" s="124"/>
      <c r="F36" s="64"/>
      <c r="G36" s="11"/>
      <c r="H36" s="11"/>
      <c r="I36" s="32"/>
      <c r="J36" s="32"/>
      <c r="K36" s="12"/>
      <c r="L36" s="16"/>
      <c r="M36" s="11"/>
      <c r="N36" s="11"/>
      <c r="O36" s="11"/>
      <c r="P36" s="12"/>
    </row>
    <row r="37" spans="1:18" ht="51" customHeight="1">
      <c r="A37" s="76">
        <v>21</v>
      </c>
      <c r="B37" s="10"/>
      <c r="C37" s="107" t="s">
        <v>322</v>
      </c>
      <c r="D37" s="444" t="s">
        <v>58</v>
      </c>
      <c r="E37" s="443">
        <v>3</v>
      </c>
      <c r="F37" s="64"/>
      <c r="G37" s="11"/>
      <c r="H37" s="11"/>
      <c r="I37" s="32"/>
      <c r="J37" s="32"/>
      <c r="K37" s="12"/>
      <c r="L37" s="16"/>
      <c r="M37" s="11"/>
      <c r="N37" s="11"/>
      <c r="O37" s="11"/>
      <c r="P37" s="12"/>
    </row>
    <row r="38" spans="1:18" ht="42.75" customHeight="1">
      <c r="A38" s="76">
        <v>22</v>
      </c>
      <c r="B38" s="10"/>
      <c r="C38" s="107" t="s">
        <v>323</v>
      </c>
      <c r="D38" s="444" t="s">
        <v>58</v>
      </c>
      <c r="E38" s="443">
        <v>6</v>
      </c>
      <c r="F38" s="64"/>
      <c r="G38" s="11"/>
      <c r="H38" s="11"/>
      <c r="I38" s="32"/>
      <c r="J38" s="32"/>
      <c r="K38" s="12"/>
      <c r="L38" s="16"/>
      <c r="M38" s="11"/>
      <c r="N38" s="11"/>
      <c r="O38" s="11"/>
      <c r="P38" s="12"/>
    </row>
    <row r="39" spans="1:18" ht="44.25" customHeight="1">
      <c r="A39" s="76">
        <v>23</v>
      </c>
      <c r="B39" s="10"/>
      <c r="C39" s="107" t="s">
        <v>324</v>
      </c>
      <c r="D39" s="444" t="s">
        <v>58</v>
      </c>
      <c r="E39" s="443">
        <v>5</v>
      </c>
      <c r="F39" s="64"/>
      <c r="G39" s="11"/>
      <c r="H39" s="11"/>
      <c r="I39" s="32"/>
      <c r="J39" s="32"/>
      <c r="K39" s="12"/>
      <c r="L39" s="16"/>
      <c r="M39" s="11"/>
      <c r="N39" s="11"/>
      <c r="O39" s="11"/>
      <c r="P39" s="12"/>
    </row>
    <row r="40" spans="1:18" ht="13.2">
      <c r="A40" s="76">
        <v>24</v>
      </c>
      <c r="B40" s="10"/>
      <c r="C40" s="107" t="s">
        <v>325</v>
      </c>
      <c r="D40" s="445" t="s">
        <v>58</v>
      </c>
      <c r="E40" s="443">
        <v>14</v>
      </c>
      <c r="F40" s="64"/>
      <c r="G40" s="11"/>
      <c r="H40" s="11"/>
      <c r="I40" s="32"/>
      <c r="J40" s="32"/>
      <c r="K40" s="12"/>
      <c r="L40" s="16"/>
      <c r="M40" s="11"/>
      <c r="N40" s="11"/>
      <c r="O40" s="11"/>
      <c r="P40" s="12"/>
    </row>
    <row r="41" spans="1:18" ht="29.25" customHeight="1">
      <c r="A41" s="76">
        <v>25</v>
      </c>
      <c r="B41" s="10"/>
      <c r="C41" s="109" t="s">
        <v>326</v>
      </c>
      <c r="D41" s="445" t="s">
        <v>58</v>
      </c>
      <c r="E41" s="446">
        <v>14</v>
      </c>
      <c r="F41" s="64"/>
      <c r="G41" s="11"/>
      <c r="H41" s="11"/>
      <c r="I41" s="108"/>
      <c r="J41" s="32"/>
      <c r="K41" s="12"/>
      <c r="L41" s="16"/>
      <c r="M41" s="11"/>
      <c r="N41" s="11"/>
      <c r="O41" s="11"/>
      <c r="P41" s="12"/>
    </row>
    <row r="42" spans="1:18" ht="18.75" customHeight="1">
      <c r="A42" s="76">
        <v>26</v>
      </c>
      <c r="B42" s="10"/>
      <c r="C42" s="109" t="s">
        <v>309</v>
      </c>
      <c r="D42" s="445" t="s">
        <v>58</v>
      </c>
      <c r="E42" s="440">
        <v>14</v>
      </c>
      <c r="F42" s="64"/>
      <c r="G42" s="11"/>
      <c r="H42" s="11"/>
      <c r="I42" s="32"/>
      <c r="J42" s="32"/>
      <c r="K42" s="12"/>
      <c r="L42" s="16"/>
      <c r="M42" s="11"/>
      <c r="N42" s="11"/>
      <c r="O42" s="11"/>
      <c r="P42" s="12"/>
    </row>
    <row r="43" spans="1:18" ht="13.2">
      <c r="A43" s="76">
        <v>27</v>
      </c>
      <c r="B43" s="10"/>
      <c r="C43" s="109" t="s">
        <v>311</v>
      </c>
      <c r="D43" s="445" t="s">
        <v>58</v>
      </c>
      <c r="E43" s="440">
        <v>1</v>
      </c>
      <c r="F43" s="64"/>
      <c r="G43" s="11"/>
      <c r="H43" s="11"/>
      <c r="I43" s="32"/>
      <c r="J43" s="32"/>
      <c r="K43" s="12"/>
      <c r="L43" s="16"/>
      <c r="M43" s="11"/>
      <c r="N43" s="11"/>
      <c r="O43" s="11"/>
      <c r="P43" s="12"/>
    </row>
    <row r="44" spans="1:18" ht="21" customHeight="1">
      <c r="A44" s="76">
        <v>28</v>
      </c>
      <c r="B44" s="10"/>
      <c r="C44" s="106" t="s">
        <v>312</v>
      </c>
      <c r="D44" s="445" t="s">
        <v>58</v>
      </c>
      <c r="E44" s="443">
        <v>1</v>
      </c>
      <c r="F44" s="64"/>
      <c r="G44" s="11"/>
      <c r="H44" s="11"/>
      <c r="I44" s="108"/>
      <c r="J44" s="32"/>
      <c r="K44" s="12"/>
      <c r="L44" s="16"/>
      <c r="M44" s="11"/>
      <c r="N44" s="11"/>
      <c r="O44" s="11"/>
      <c r="P44" s="12"/>
    </row>
    <row r="45" spans="1:18" ht="32.25" customHeight="1">
      <c r="A45" s="76">
        <v>29</v>
      </c>
      <c r="B45" s="10"/>
      <c r="C45" s="107" t="s">
        <v>327</v>
      </c>
      <c r="D45" s="445" t="s">
        <v>58</v>
      </c>
      <c r="E45" s="443">
        <v>1</v>
      </c>
      <c r="F45" s="64"/>
      <c r="G45" s="11"/>
      <c r="H45" s="11"/>
      <c r="I45" s="32"/>
      <c r="J45" s="32"/>
      <c r="K45" s="12"/>
      <c r="L45" s="16"/>
      <c r="M45" s="11"/>
      <c r="N45" s="11"/>
      <c r="O45" s="11"/>
      <c r="P45" s="12"/>
    </row>
    <row r="46" spans="1:18" ht="13.8" thickBot="1">
      <c r="A46" s="76"/>
      <c r="B46" s="10"/>
      <c r="C46" s="107"/>
      <c r="D46" s="17"/>
      <c r="E46" s="124"/>
      <c r="F46" s="437"/>
      <c r="G46" s="74"/>
      <c r="H46" s="74">
        <f t="shared" ref="H46" si="0">ROUND(F46*G46,2)</f>
        <v>0</v>
      </c>
      <c r="I46" s="438"/>
      <c r="J46" s="438"/>
      <c r="K46" s="75">
        <f t="shared" ref="K46" si="1">SUM(H46:J46)</f>
        <v>0</v>
      </c>
      <c r="L46" s="16">
        <f t="shared" ref="L46" si="2">ROUND(E46*F46,2)</f>
        <v>0</v>
      </c>
      <c r="M46" s="11">
        <f t="shared" ref="M46" si="3">ROUND(H46*E46,2)</f>
        <v>0</v>
      </c>
      <c r="N46" s="11">
        <f t="shared" ref="N46" si="4">ROUND(I46*E46,2)</f>
        <v>0</v>
      </c>
      <c r="O46" s="11">
        <f t="shared" ref="O46" si="5">ROUND(J46*E46,2)</f>
        <v>0</v>
      </c>
      <c r="P46" s="12">
        <f t="shared" ref="P46" si="6">SUM(M46:O46)</f>
        <v>0</v>
      </c>
    </row>
    <row r="47" spans="1:18" ht="21" customHeight="1" thickBot="1">
      <c r="A47" s="144"/>
      <c r="B47" s="145"/>
      <c r="C47" s="527" t="s">
        <v>164</v>
      </c>
      <c r="D47" s="528"/>
      <c r="E47" s="528"/>
      <c r="F47" s="528"/>
      <c r="G47" s="528"/>
      <c r="H47" s="528"/>
      <c r="I47" s="528"/>
      <c r="J47" s="528"/>
      <c r="K47" s="529"/>
      <c r="L47" s="133">
        <f>SUM(L14:L46)</f>
        <v>0</v>
      </c>
      <c r="M47" s="134">
        <f>SUM(M14:M46)</f>
        <v>0</v>
      </c>
      <c r="N47" s="134">
        <f>SUM(N14:N46)</f>
        <v>0</v>
      </c>
      <c r="O47" s="134">
        <f>SUM(O14:O46)</f>
        <v>0</v>
      </c>
      <c r="P47" s="135">
        <f>SUM(P14:P46)</f>
        <v>0</v>
      </c>
    </row>
    <row r="48" spans="1:18" ht="21" customHeight="1">
      <c r="A48" s="2"/>
      <c r="B48" s="2"/>
      <c r="C48" s="2"/>
      <c r="D48" s="2"/>
      <c r="E48" s="2"/>
      <c r="F48" s="2"/>
      <c r="G48" s="2"/>
      <c r="H48" s="2"/>
      <c r="I48" s="2"/>
      <c r="J48" s="2"/>
      <c r="K48" s="2"/>
      <c r="L48" s="2"/>
      <c r="M48" s="2"/>
      <c r="N48" s="2"/>
      <c r="O48" s="2"/>
      <c r="P48" s="2"/>
    </row>
    <row r="49" spans="1:16" ht="21" customHeight="1">
      <c r="A49" s="2"/>
      <c r="B49" s="2"/>
      <c r="C49" s="2"/>
      <c r="D49" s="2"/>
      <c r="E49" s="2"/>
      <c r="F49" s="2"/>
      <c r="G49" s="2"/>
      <c r="H49" s="2"/>
      <c r="I49" s="2"/>
      <c r="J49" s="2"/>
      <c r="K49" s="2"/>
      <c r="L49" s="2"/>
      <c r="M49" s="2"/>
      <c r="N49" s="2"/>
      <c r="O49" s="2"/>
      <c r="P49" s="2"/>
    </row>
    <row r="50" spans="1:16" ht="21" customHeight="1">
      <c r="A50" s="155" t="s">
        <v>10</v>
      </c>
      <c r="B50" s="160"/>
      <c r="C50" s="498" t="str">
        <f>'Kops a'!C31:H31</f>
        <v>Irina Ņekraševiča</v>
      </c>
      <c r="D50" s="498"/>
      <c r="E50" s="498"/>
      <c r="F50" s="498"/>
      <c r="G50" s="498"/>
      <c r="H50" s="498"/>
      <c r="I50" s="2"/>
      <c r="J50" s="2"/>
      <c r="K50" s="2"/>
      <c r="L50" s="2"/>
      <c r="M50" s="2"/>
      <c r="N50" s="2"/>
      <c r="O50" s="2"/>
      <c r="P50" s="2"/>
    </row>
    <row r="51" spans="1:16" ht="21" customHeight="1">
      <c r="A51" s="160"/>
      <c r="B51" s="160"/>
      <c r="C51" s="454" t="s">
        <v>11</v>
      </c>
      <c r="D51" s="454"/>
      <c r="E51" s="454"/>
      <c r="F51" s="454"/>
      <c r="G51" s="454"/>
      <c r="H51" s="454"/>
      <c r="I51" s="2"/>
      <c r="J51" s="2"/>
      <c r="K51" s="2"/>
      <c r="L51" s="2"/>
      <c r="M51" s="2"/>
      <c r="N51" s="2"/>
      <c r="O51" s="2"/>
      <c r="P51" s="2"/>
    </row>
    <row r="52" spans="1:16" ht="21" customHeight="1">
      <c r="A52" s="155" t="s">
        <v>157</v>
      </c>
      <c r="B52" s="160"/>
      <c r="C52" s="160"/>
      <c r="D52" s="160"/>
      <c r="E52" s="160"/>
      <c r="F52" s="160"/>
      <c r="G52" s="160"/>
      <c r="H52" s="160"/>
      <c r="I52" s="2"/>
      <c r="J52" s="2"/>
      <c r="K52" s="2"/>
      <c r="L52" s="2"/>
      <c r="M52" s="2"/>
      <c r="N52" s="2"/>
      <c r="O52" s="2"/>
      <c r="P52" s="2"/>
    </row>
    <row r="53" spans="1:16" ht="21" customHeight="1">
      <c r="A53" s="220">
        <f>'Kops a'!A35</f>
        <v>0</v>
      </c>
      <c r="B53" s="221"/>
      <c r="C53" s="221"/>
      <c r="D53" s="221"/>
      <c r="E53" s="160"/>
      <c r="F53" s="160"/>
      <c r="G53" s="160"/>
      <c r="H53" s="160"/>
      <c r="I53" s="2"/>
      <c r="J53" s="2"/>
      <c r="K53" s="2"/>
      <c r="L53" s="2"/>
      <c r="M53" s="2"/>
      <c r="N53" s="2"/>
      <c r="O53" s="2"/>
      <c r="P53" s="2"/>
    </row>
    <row r="54" spans="1:16" ht="21" customHeight="1">
      <c r="A54" s="160"/>
      <c r="B54" s="160"/>
      <c r="C54" s="160"/>
      <c r="D54" s="160"/>
      <c r="E54" s="160"/>
      <c r="F54" s="160"/>
      <c r="G54" s="160"/>
      <c r="H54" s="160"/>
      <c r="I54" s="2"/>
      <c r="J54" s="2"/>
      <c r="K54" s="2"/>
      <c r="L54" s="2"/>
      <c r="M54" s="2"/>
      <c r="N54" s="2"/>
      <c r="O54" s="2"/>
      <c r="P54" s="2"/>
    </row>
    <row r="55" spans="1:16" ht="21" customHeight="1">
      <c r="A55" s="226" t="s">
        <v>33</v>
      </c>
      <c r="B55" s="160"/>
      <c r="C55" s="498" t="str">
        <f>'Kops a'!C37:H37</f>
        <v>Daina Vīksne</v>
      </c>
      <c r="D55" s="498"/>
      <c r="E55" s="498"/>
      <c r="F55" s="498"/>
      <c r="G55" s="498"/>
      <c r="H55" s="498"/>
      <c r="I55" s="2"/>
      <c r="J55" s="2"/>
      <c r="K55" s="2"/>
      <c r="L55" s="2"/>
      <c r="M55" s="2"/>
      <c r="N55" s="2"/>
      <c r="O55" s="2"/>
      <c r="P55" s="2"/>
    </row>
    <row r="56" spans="1:16" ht="21" customHeight="1">
      <c r="A56" s="160"/>
      <c r="B56" s="160"/>
      <c r="C56" s="454" t="s">
        <v>11</v>
      </c>
      <c r="D56" s="454"/>
      <c r="E56" s="454"/>
      <c r="F56" s="454"/>
      <c r="G56" s="454"/>
      <c r="H56" s="454"/>
      <c r="I56" s="2"/>
      <c r="J56" s="2"/>
      <c r="K56" s="2"/>
      <c r="L56" s="2"/>
      <c r="M56" s="2"/>
      <c r="N56" s="2"/>
      <c r="O56" s="2"/>
      <c r="P56" s="2"/>
    </row>
    <row r="57" spans="1:16" ht="21" customHeight="1">
      <c r="A57" s="160"/>
      <c r="B57" s="160"/>
      <c r="C57" s="160"/>
      <c r="D57" s="160"/>
      <c r="E57" s="160"/>
      <c r="F57" s="160"/>
      <c r="G57" s="160"/>
      <c r="H57" s="160"/>
      <c r="I57" s="2"/>
      <c r="J57" s="2"/>
      <c r="K57" s="2"/>
      <c r="L57" s="2"/>
      <c r="M57" s="2"/>
      <c r="N57" s="2"/>
      <c r="O57" s="2"/>
      <c r="P57" s="2"/>
    </row>
    <row r="58" spans="1:16" ht="21" customHeight="1">
      <c r="A58" s="225" t="s">
        <v>49</v>
      </c>
      <c r="B58" s="221"/>
      <c r="C58" s="223" t="str">
        <f>'Kops a'!C40</f>
        <v>1-00264</v>
      </c>
      <c r="D58" s="221"/>
      <c r="E58" s="160"/>
      <c r="F58" s="160"/>
      <c r="G58" s="160"/>
      <c r="H58" s="160"/>
      <c r="I58" s="2"/>
      <c r="J58" s="2"/>
      <c r="K58" s="2"/>
      <c r="L58" s="2"/>
      <c r="M58" s="2"/>
      <c r="N58" s="2"/>
      <c r="O58" s="2"/>
      <c r="P58" s="2"/>
    </row>
    <row r="59" spans="1:16" ht="21" customHeight="1">
      <c r="A59" s="2"/>
      <c r="B59" s="2"/>
      <c r="C59" s="2"/>
      <c r="D59" s="2"/>
      <c r="E59" s="2"/>
      <c r="F59" s="2"/>
      <c r="G59" s="2"/>
      <c r="H59" s="2"/>
      <c r="I59" s="2"/>
      <c r="J59" s="2"/>
      <c r="K59" s="2"/>
      <c r="L59" s="2"/>
      <c r="M59" s="2"/>
      <c r="N59" s="2"/>
      <c r="O59" s="2"/>
      <c r="P59" s="2"/>
    </row>
    <row r="60" spans="1:16" ht="21" customHeight="1"/>
    <row r="61" spans="1:16" ht="21" customHeight="1"/>
    <row r="62" spans="1:16" ht="21" customHeight="1"/>
    <row r="63" spans="1:16" ht="21" customHeight="1"/>
    <row r="64" spans="1:16"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384" ht="21" customHeight="1"/>
    <row r="385" ht="21" customHeight="1"/>
    <row r="386" ht="21" customHeight="1"/>
    <row r="387" ht="21" customHeight="1"/>
    <row r="388" ht="21" customHeight="1"/>
    <row r="389" ht="21" customHeight="1"/>
    <row r="390" ht="21" customHeight="1"/>
    <row r="391" ht="21" customHeight="1"/>
    <row r="392" ht="21" customHeight="1"/>
    <row r="393" ht="21" customHeight="1"/>
    <row r="394" ht="21" customHeight="1"/>
    <row r="395" ht="21" customHeight="1"/>
    <row r="396" ht="21" customHeight="1"/>
    <row r="397" ht="21" customHeight="1"/>
    <row r="398" ht="21" customHeight="1"/>
    <row r="399" ht="21" customHeight="1"/>
    <row r="400" ht="21" customHeight="1"/>
    <row r="401" ht="21" customHeight="1"/>
    <row r="402" ht="21" customHeight="1"/>
    <row r="403" ht="21" customHeight="1"/>
    <row r="404" ht="21" customHeight="1"/>
    <row r="405" ht="21" customHeight="1"/>
    <row r="406" ht="21" customHeight="1"/>
    <row r="407" ht="21" customHeight="1"/>
    <row r="408" ht="21" customHeight="1"/>
    <row r="409" ht="21" customHeight="1"/>
    <row r="410" ht="21" customHeight="1"/>
    <row r="411" ht="21" customHeight="1"/>
    <row r="412" ht="21" customHeight="1"/>
    <row r="413" ht="21" customHeight="1"/>
    <row r="414" ht="21" customHeight="1"/>
    <row r="415" ht="21" customHeight="1"/>
    <row r="416" ht="21" customHeight="1"/>
    <row r="417" ht="21" customHeight="1"/>
    <row r="418" ht="21" customHeight="1"/>
    <row r="419" ht="21" customHeight="1"/>
    <row r="420" ht="21" customHeight="1"/>
    <row r="421" ht="21" customHeight="1"/>
    <row r="422" ht="21" customHeight="1"/>
    <row r="423" ht="21" customHeight="1"/>
    <row r="424" ht="21" customHeight="1"/>
    <row r="425" ht="21" customHeight="1"/>
    <row r="426" ht="21" customHeight="1"/>
    <row r="427" ht="21" customHeight="1"/>
    <row r="428" ht="21" customHeight="1"/>
    <row r="429" ht="21" customHeight="1"/>
    <row r="430" ht="21" customHeight="1"/>
    <row r="431" ht="21" customHeight="1"/>
    <row r="432" ht="21" customHeight="1"/>
    <row r="433" ht="21" customHeight="1"/>
    <row r="434" ht="21" customHeight="1"/>
    <row r="435" ht="21" customHeight="1"/>
    <row r="436" ht="21" customHeight="1"/>
    <row r="437" ht="21" customHeight="1"/>
    <row r="438" ht="21" customHeight="1"/>
    <row r="439" ht="21" customHeight="1"/>
    <row r="440" ht="21" customHeight="1"/>
    <row r="441" ht="21" customHeight="1"/>
    <row r="442" ht="21" customHeight="1"/>
    <row r="443" ht="21" customHeight="1"/>
    <row r="444" ht="21" customHeight="1"/>
    <row r="445" ht="21" customHeight="1"/>
    <row r="446" ht="21" customHeight="1"/>
    <row r="447" ht="21" customHeight="1"/>
    <row r="448" ht="21" customHeight="1"/>
    <row r="449" ht="21" customHeight="1"/>
    <row r="450" ht="21" customHeight="1"/>
    <row r="451" ht="21" customHeight="1"/>
    <row r="452" ht="21" customHeight="1"/>
    <row r="453" ht="21" customHeight="1"/>
    <row r="454" ht="21" customHeight="1"/>
    <row r="455" ht="21" customHeight="1"/>
    <row r="456" ht="21" customHeight="1"/>
    <row r="457" ht="21" customHeight="1"/>
    <row r="458" ht="21" customHeight="1"/>
    <row r="459" ht="21" customHeight="1"/>
    <row r="460" ht="21" customHeight="1"/>
    <row r="461" ht="21" customHeight="1"/>
    <row r="462" ht="21" customHeight="1"/>
    <row r="463" ht="21" customHeight="1"/>
    <row r="464" ht="21" customHeight="1"/>
    <row r="465" ht="21" customHeight="1"/>
    <row r="466" ht="21" customHeight="1"/>
    <row r="467" ht="21" customHeight="1"/>
    <row r="468" ht="21" customHeight="1"/>
    <row r="469" ht="21" customHeight="1"/>
    <row r="470" ht="21" customHeight="1"/>
    <row r="471" ht="21" customHeight="1"/>
    <row r="472" ht="21" customHeight="1"/>
    <row r="473" ht="21" customHeight="1"/>
    <row r="474" ht="21" customHeight="1"/>
    <row r="475" ht="21" customHeight="1"/>
    <row r="476" ht="21" customHeight="1"/>
    <row r="477" ht="21" customHeight="1"/>
    <row r="478" ht="21" customHeight="1"/>
    <row r="479" ht="21" customHeight="1"/>
    <row r="480" ht="21" customHeight="1"/>
    <row r="481" ht="21" customHeight="1"/>
    <row r="482" ht="21" customHeight="1"/>
    <row r="483" ht="21" customHeight="1"/>
    <row r="484" ht="21" customHeight="1"/>
    <row r="485" ht="21" customHeight="1"/>
    <row r="486" ht="21" customHeight="1"/>
    <row r="487" ht="21" customHeight="1"/>
    <row r="488" ht="21" customHeight="1"/>
    <row r="489" ht="21" customHeight="1"/>
    <row r="490" ht="21" customHeight="1"/>
    <row r="491" ht="21" customHeight="1"/>
    <row r="492" ht="21" customHeight="1"/>
    <row r="493" ht="21" customHeight="1"/>
    <row r="494" ht="21" customHeight="1"/>
    <row r="495" ht="21" customHeight="1"/>
    <row r="496" ht="21" customHeight="1"/>
    <row r="497" ht="21" customHeight="1"/>
    <row r="498" ht="21" customHeight="1"/>
    <row r="499" ht="21" customHeight="1"/>
    <row r="500" ht="21" customHeight="1"/>
    <row r="501" ht="21" customHeight="1"/>
    <row r="502" ht="21" customHeight="1"/>
    <row r="503" ht="21" customHeight="1"/>
    <row r="504" ht="21" customHeight="1"/>
    <row r="505" ht="21" customHeight="1"/>
    <row r="506" ht="21" customHeight="1"/>
    <row r="507" ht="21" customHeight="1"/>
    <row r="508" ht="21" customHeight="1"/>
    <row r="509" ht="21" customHeight="1"/>
    <row r="510" ht="21" customHeight="1"/>
    <row r="511" ht="21" customHeight="1"/>
    <row r="512" ht="21" customHeight="1"/>
    <row r="513" ht="21" customHeight="1"/>
    <row r="514" ht="21" customHeight="1"/>
    <row r="515" ht="21" customHeight="1"/>
    <row r="516" ht="21" customHeight="1"/>
    <row r="517" ht="21" customHeight="1"/>
    <row r="518" ht="21" customHeight="1"/>
    <row r="519" ht="21" customHeight="1"/>
    <row r="520" ht="21" customHeight="1"/>
    <row r="521" ht="21" customHeight="1"/>
    <row r="522" ht="21" customHeight="1"/>
    <row r="523" ht="21" customHeight="1"/>
    <row r="524" ht="21" customHeight="1"/>
    <row r="525" ht="21" customHeight="1"/>
    <row r="526" ht="21" customHeight="1"/>
    <row r="527" ht="21" customHeight="1"/>
    <row r="528" ht="21" customHeight="1"/>
    <row r="529" ht="21" customHeight="1"/>
    <row r="530" ht="21" customHeight="1"/>
    <row r="531" ht="21" customHeight="1"/>
    <row r="532" ht="21" customHeight="1"/>
    <row r="533" ht="21" customHeight="1"/>
    <row r="534" ht="21" customHeight="1"/>
    <row r="535" ht="21" customHeight="1"/>
    <row r="536" ht="21" customHeight="1"/>
    <row r="537" ht="21" customHeight="1"/>
    <row r="538" ht="21" customHeight="1"/>
    <row r="539" ht="21" customHeight="1"/>
    <row r="540" ht="21" customHeight="1"/>
    <row r="541" ht="21" customHeight="1"/>
    <row r="542" ht="21" customHeight="1"/>
    <row r="543" ht="21" customHeight="1"/>
    <row r="544" ht="21" customHeight="1"/>
    <row r="545" ht="21" customHeight="1"/>
    <row r="546" ht="21" customHeight="1"/>
    <row r="547" ht="21" customHeight="1"/>
    <row r="548" ht="21" customHeight="1"/>
    <row r="549" ht="21" customHeight="1"/>
    <row r="550" ht="21" customHeight="1"/>
    <row r="551" ht="21" customHeight="1"/>
    <row r="552" ht="21" customHeight="1"/>
    <row r="553" ht="21" customHeight="1"/>
    <row r="554" ht="21" customHeight="1"/>
    <row r="555" ht="21" customHeight="1"/>
    <row r="556" ht="21" customHeight="1"/>
    <row r="557" ht="21" customHeight="1"/>
    <row r="558" ht="21" customHeight="1"/>
    <row r="559" ht="21" customHeight="1"/>
    <row r="560" ht="21" customHeight="1"/>
    <row r="561" ht="21" customHeight="1"/>
    <row r="562" ht="21" customHeight="1"/>
    <row r="563" ht="21" customHeight="1"/>
    <row r="564" ht="21" customHeight="1"/>
    <row r="565" ht="21" customHeight="1"/>
    <row r="566" ht="21" customHeight="1"/>
    <row r="567" ht="21" customHeight="1"/>
    <row r="568" ht="21" customHeight="1"/>
    <row r="569" ht="21" customHeight="1"/>
    <row r="570" ht="21" customHeight="1"/>
    <row r="571" ht="21" customHeight="1"/>
    <row r="572" ht="21" customHeight="1"/>
    <row r="573" ht="21" customHeight="1"/>
    <row r="574" ht="21" customHeight="1"/>
    <row r="575" ht="21" customHeight="1"/>
    <row r="576" ht="21" customHeight="1"/>
    <row r="577" ht="21" customHeight="1"/>
    <row r="578" ht="21" customHeight="1"/>
    <row r="579" ht="21" customHeight="1"/>
    <row r="580" ht="21" customHeight="1"/>
    <row r="581" ht="21" customHeight="1"/>
    <row r="582" ht="21" customHeight="1"/>
    <row r="583" ht="21" customHeight="1"/>
    <row r="584" ht="21" customHeight="1"/>
    <row r="585" ht="21" customHeight="1"/>
    <row r="586" ht="21" customHeight="1"/>
    <row r="587" ht="21" customHeight="1"/>
    <row r="588" ht="21" customHeight="1"/>
    <row r="589" ht="21" customHeight="1"/>
    <row r="590" ht="21" customHeight="1"/>
    <row r="591" ht="21" customHeight="1"/>
    <row r="592" ht="21" customHeight="1"/>
    <row r="593" ht="21" customHeight="1"/>
    <row r="594" ht="21" customHeight="1"/>
    <row r="595" ht="21" customHeight="1"/>
    <row r="596" ht="21" customHeight="1"/>
    <row r="597" ht="21" customHeight="1"/>
    <row r="598" ht="21" customHeight="1"/>
    <row r="599" ht="21" customHeight="1"/>
    <row r="600" ht="21" customHeight="1"/>
    <row r="601" ht="21" customHeight="1"/>
    <row r="602" ht="21" customHeight="1"/>
    <row r="603" ht="21" customHeight="1"/>
    <row r="604" ht="21" customHeight="1"/>
    <row r="605" ht="21" customHeight="1"/>
    <row r="606" ht="21" customHeight="1"/>
    <row r="607" ht="21" customHeight="1"/>
    <row r="608" ht="21" customHeight="1"/>
    <row r="609" ht="21" customHeight="1"/>
    <row r="610" ht="21" customHeight="1"/>
    <row r="611" ht="21" customHeight="1"/>
    <row r="612" ht="21" customHeight="1"/>
    <row r="613" ht="21" customHeight="1"/>
    <row r="614" ht="21" customHeight="1"/>
    <row r="615" ht="21" customHeight="1"/>
    <row r="616" ht="21" customHeight="1"/>
    <row r="617" ht="21" customHeight="1"/>
    <row r="618" ht="21" customHeight="1"/>
    <row r="619" ht="21" customHeight="1"/>
    <row r="620" ht="21" customHeight="1"/>
    <row r="621" ht="21" customHeight="1"/>
    <row r="622" ht="21" customHeight="1"/>
    <row r="623" ht="21" customHeight="1"/>
    <row r="624" ht="21" customHeight="1"/>
    <row r="625" ht="21" customHeight="1"/>
    <row r="626" ht="21" customHeight="1"/>
    <row r="627" ht="21" customHeight="1"/>
    <row r="628" ht="21" customHeight="1"/>
    <row r="629" ht="21" customHeight="1"/>
    <row r="630" ht="21" customHeight="1"/>
    <row r="631" ht="21" customHeight="1"/>
    <row r="632" ht="21" customHeight="1"/>
    <row r="633" ht="21" customHeight="1"/>
    <row r="634" ht="21" customHeight="1"/>
    <row r="635" ht="21" customHeight="1"/>
    <row r="636" ht="21" customHeight="1"/>
    <row r="637" ht="21" customHeight="1"/>
    <row r="638" ht="21" customHeight="1"/>
    <row r="639" ht="21" customHeight="1"/>
    <row r="640" ht="21" customHeight="1"/>
    <row r="641" ht="21" customHeight="1"/>
    <row r="642" ht="21" customHeight="1"/>
    <row r="643" ht="21" customHeight="1"/>
    <row r="644" ht="21" customHeight="1"/>
    <row r="645" ht="21" customHeight="1"/>
    <row r="646" ht="21" customHeight="1"/>
    <row r="647" ht="21" customHeight="1"/>
    <row r="648" ht="21" customHeight="1"/>
    <row r="649" ht="21" customHeight="1"/>
    <row r="650" ht="21" customHeight="1"/>
    <row r="651" ht="21" customHeight="1"/>
    <row r="652" ht="21" customHeight="1"/>
    <row r="653" ht="21" customHeight="1"/>
    <row r="654" ht="21" customHeight="1"/>
    <row r="655" ht="21" customHeight="1"/>
    <row r="656" ht="21" customHeight="1"/>
    <row r="657" ht="21" customHeight="1"/>
    <row r="658" ht="21" customHeight="1"/>
    <row r="659" ht="21" customHeight="1"/>
    <row r="660" ht="21" customHeight="1"/>
    <row r="661" ht="21" customHeight="1"/>
    <row r="662" ht="21" customHeight="1"/>
    <row r="663" ht="21" customHeight="1"/>
    <row r="664" ht="21" customHeight="1"/>
    <row r="665" ht="21" customHeight="1"/>
    <row r="666" ht="21" customHeight="1"/>
    <row r="667" ht="21" customHeight="1"/>
    <row r="668" ht="21" customHeight="1"/>
    <row r="669" ht="21" customHeight="1"/>
    <row r="670" ht="21" customHeight="1"/>
    <row r="671" ht="21" customHeight="1"/>
    <row r="672" ht="21" customHeight="1"/>
    <row r="673" ht="21" customHeight="1"/>
    <row r="674" ht="21" customHeight="1"/>
    <row r="675" ht="21" customHeight="1"/>
    <row r="676" ht="21" customHeight="1"/>
    <row r="677" ht="21" customHeight="1"/>
    <row r="678" ht="21" customHeight="1"/>
    <row r="679" ht="21" customHeight="1"/>
    <row r="680" ht="21" customHeight="1"/>
    <row r="681" ht="21" customHeight="1"/>
    <row r="682" ht="21" customHeight="1"/>
    <row r="683" ht="21" customHeight="1"/>
    <row r="684" ht="21" customHeight="1"/>
    <row r="685" ht="21" customHeight="1"/>
    <row r="686" ht="21" customHeight="1"/>
    <row r="687" ht="21" customHeight="1"/>
    <row r="688" ht="21" customHeight="1"/>
    <row r="689" ht="21" customHeight="1"/>
    <row r="690" ht="21" customHeight="1"/>
    <row r="691" ht="21" customHeight="1"/>
    <row r="692" ht="21" customHeight="1"/>
    <row r="693" ht="21" customHeight="1"/>
    <row r="694" ht="21" customHeight="1"/>
    <row r="695" ht="21" customHeight="1"/>
    <row r="696" ht="21" customHeight="1"/>
    <row r="697" ht="21" customHeight="1"/>
    <row r="698" ht="21" customHeight="1"/>
    <row r="699" ht="21" customHeight="1"/>
    <row r="700" ht="21" customHeight="1"/>
    <row r="701" ht="21" customHeight="1"/>
    <row r="702" ht="21" customHeight="1"/>
    <row r="703" ht="21" customHeight="1"/>
    <row r="704" ht="21" customHeight="1"/>
    <row r="705" ht="21" customHeight="1"/>
    <row r="706" ht="21" customHeight="1"/>
    <row r="707" ht="21" customHeight="1"/>
    <row r="708" ht="21" customHeight="1"/>
    <row r="709" ht="21" customHeight="1"/>
    <row r="710" ht="21" customHeight="1"/>
    <row r="711" ht="21" customHeight="1"/>
    <row r="712" ht="21" customHeight="1"/>
    <row r="713" ht="21" customHeight="1"/>
    <row r="714" ht="21" customHeight="1"/>
    <row r="715" ht="21" customHeight="1"/>
    <row r="716" ht="21" customHeight="1"/>
    <row r="717" ht="21" customHeight="1"/>
    <row r="718" ht="21" customHeight="1"/>
    <row r="719" ht="21" customHeight="1"/>
    <row r="720" ht="21" customHeight="1"/>
    <row r="721" ht="21" customHeight="1"/>
    <row r="722" ht="21" customHeight="1"/>
    <row r="723" ht="21" customHeight="1"/>
    <row r="724" ht="21" customHeight="1"/>
    <row r="725" ht="21" customHeight="1"/>
    <row r="726" ht="21" customHeight="1"/>
    <row r="727" ht="21" customHeight="1"/>
    <row r="728" ht="21" customHeight="1"/>
    <row r="729" ht="21" customHeight="1"/>
    <row r="730" ht="21" customHeight="1"/>
    <row r="731" ht="21" customHeight="1"/>
    <row r="732" ht="21" customHeight="1"/>
    <row r="733" ht="21" customHeight="1"/>
    <row r="734" ht="21" customHeight="1"/>
    <row r="735" ht="21" customHeight="1"/>
    <row r="736" ht="21" customHeight="1"/>
    <row r="737" ht="21" customHeight="1"/>
    <row r="738" ht="21" customHeight="1"/>
    <row r="739" ht="21" customHeight="1"/>
    <row r="740" ht="21" customHeight="1"/>
    <row r="741" ht="21" customHeight="1"/>
    <row r="742" ht="21" customHeight="1"/>
    <row r="743" ht="21" customHeight="1"/>
    <row r="744" ht="21" customHeight="1"/>
    <row r="745" ht="21" customHeight="1"/>
    <row r="746" ht="21" customHeight="1"/>
    <row r="747" ht="21" customHeight="1"/>
    <row r="748" ht="21" customHeight="1"/>
    <row r="749" ht="21" customHeight="1"/>
    <row r="750" ht="21" customHeight="1"/>
    <row r="751" ht="21" customHeight="1"/>
    <row r="752" ht="21" customHeight="1"/>
    <row r="753" ht="21" customHeight="1"/>
    <row r="754" ht="21" customHeight="1"/>
    <row r="755" ht="21" customHeight="1"/>
    <row r="756" ht="21" customHeight="1"/>
    <row r="757" ht="21" customHeight="1"/>
    <row r="758" ht="21" customHeight="1"/>
    <row r="759" ht="21" customHeight="1"/>
    <row r="760" ht="21" customHeight="1"/>
    <row r="761" ht="21" customHeight="1"/>
    <row r="762" ht="21" customHeight="1"/>
    <row r="763" ht="21" customHeight="1"/>
    <row r="764" ht="21" customHeight="1"/>
    <row r="765" ht="21" customHeight="1"/>
    <row r="766" ht="21" customHeight="1"/>
    <row r="767" ht="21" customHeight="1"/>
    <row r="768" ht="21" customHeight="1"/>
    <row r="769" ht="21" customHeight="1"/>
    <row r="770" ht="21" customHeight="1"/>
    <row r="771" ht="21" customHeight="1"/>
    <row r="772" ht="21" customHeight="1"/>
    <row r="773" ht="21" customHeight="1"/>
    <row r="774" ht="21" customHeight="1"/>
    <row r="775" ht="21" customHeight="1"/>
    <row r="776" ht="21" customHeight="1"/>
    <row r="777" ht="21" customHeight="1"/>
    <row r="778" ht="21" customHeight="1"/>
    <row r="779" ht="21" customHeight="1"/>
    <row r="780" ht="21" customHeight="1"/>
    <row r="781" ht="21" customHeight="1"/>
    <row r="782" ht="21" customHeight="1"/>
    <row r="783" ht="21" customHeight="1"/>
    <row r="784" ht="21" customHeight="1"/>
    <row r="785" ht="21" customHeight="1"/>
    <row r="786" ht="21" customHeight="1"/>
    <row r="787" ht="21" customHeight="1"/>
    <row r="788" ht="21" customHeight="1"/>
    <row r="789" ht="21" customHeight="1"/>
    <row r="790" ht="21" customHeight="1"/>
    <row r="791" ht="21" customHeight="1"/>
    <row r="792" ht="21" customHeight="1"/>
    <row r="793" ht="21" customHeight="1"/>
    <row r="794" ht="21" customHeight="1"/>
    <row r="795" ht="21" customHeight="1"/>
    <row r="796" ht="21" customHeight="1"/>
    <row r="797" ht="21" customHeight="1"/>
    <row r="798" ht="21" customHeight="1"/>
    <row r="799" ht="21" customHeight="1"/>
    <row r="800" ht="21" customHeight="1"/>
    <row r="801" ht="21" customHeight="1"/>
    <row r="802" ht="21" customHeight="1"/>
    <row r="803" ht="21" customHeight="1"/>
    <row r="804" ht="21" customHeight="1"/>
    <row r="805" ht="21" customHeight="1"/>
    <row r="806" ht="21" customHeight="1"/>
    <row r="807" ht="21" customHeight="1"/>
    <row r="808" ht="21" customHeight="1"/>
    <row r="809" ht="21" customHeight="1"/>
    <row r="810" ht="21" customHeight="1"/>
    <row r="811" ht="21" customHeight="1"/>
    <row r="812" ht="21" customHeight="1"/>
    <row r="813" ht="21" customHeight="1"/>
    <row r="814" ht="21" customHeight="1"/>
    <row r="815" ht="21" customHeight="1"/>
    <row r="816" ht="21" customHeight="1"/>
    <row r="817" ht="21" customHeight="1"/>
    <row r="818" ht="21" customHeight="1"/>
    <row r="819" ht="21" customHeight="1"/>
    <row r="820" ht="21" customHeight="1"/>
    <row r="821" ht="21" customHeight="1"/>
    <row r="822" ht="21" customHeight="1"/>
    <row r="823" ht="21" customHeight="1"/>
    <row r="824" ht="21" customHeight="1"/>
    <row r="825" ht="21" customHeight="1"/>
    <row r="826" ht="21" customHeight="1"/>
    <row r="827" ht="21" customHeight="1"/>
    <row r="828" ht="21" customHeight="1"/>
    <row r="829" ht="21" customHeight="1"/>
    <row r="830" ht="21" customHeight="1"/>
    <row r="831" ht="21" customHeight="1"/>
    <row r="832" ht="21" customHeight="1"/>
    <row r="833" ht="21" customHeight="1"/>
    <row r="834" ht="21" customHeight="1"/>
    <row r="835" ht="21" customHeight="1"/>
    <row r="836" ht="21" customHeight="1"/>
    <row r="837" ht="21" customHeight="1"/>
    <row r="838" ht="21" customHeight="1"/>
    <row r="839" ht="21" customHeight="1"/>
    <row r="840" ht="21" customHeight="1"/>
    <row r="841" ht="21" customHeight="1"/>
    <row r="842" ht="21" customHeight="1"/>
    <row r="843" ht="21" customHeight="1"/>
    <row r="844" ht="21" customHeight="1"/>
    <row r="845" ht="21" customHeight="1"/>
    <row r="846" ht="21" customHeight="1"/>
    <row r="847" ht="21" customHeight="1"/>
    <row r="848" ht="21" customHeight="1"/>
    <row r="849" ht="21" customHeight="1"/>
    <row r="850" ht="21" customHeight="1"/>
    <row r="851" ht="21" customHeight="1"/>
    <row r="852" ht="21" customHeight="1"/>
    <row r="853" ht="21" customHeight="1"/>
    <row r="854" ht="21" customHeight="1"/>
    <row r="855" ht="21" customHeight="1"/>
    <row r="856" ht="21" customHeight="1"/>
    <row r="857" ht="21" customHeight="1"/>
    <row r="858" ht="21" customHeight="1"/>
    <row r="859" ht="21" customHeight="1"/>
    <row r="860" ht="21" customHeight="1"/>
    <row r="861" ht="21" customHeight="1"/>
    <row r="862" ht="21" customHeight="1"/>
    <row r="863" ht="21" customHeight="1"/>
    <row r="864" ht="21" customHeight="1"/>
    <row r="865" ht="21" customHeight="1"/>
    <row r="866" ht="21" customHeight="1"/>
    <row r="867" ht="21" customHeight="1"/>
    <row r="868" ht="21" customHeight="1"/>
    <row r="869" ht="21" customHeight="1"/>
    <row r="870" ht="21" customHeight="1"/>
    <row r="871" ht="21" customHeight="1"/>
    <row r="872" ht="21" customHeight="1"/>
    <row r="873" ht="21" customHeight="1"/>
    <row r="874" ht="21" customHeight="1"/>
    <row r="875" ht="21" customHeight="1"/>
    <row r="876" ht="21" customHeight="1"/>
    <row r="877" ht="21" customHeight="1"/>
    <row r="878" ht="21" customHeight="1"/>
    <row r="879" ht="21" customHeight="1"/>
    <row r="880" ht="21" customHeight="1"/>
    <row r="881" ht="21" customHeight="1"/>
    <row r="882" ht="21" customHeight="1"/>
    <row r="883" ht="21" customHeight="1"/>
    <row r="884" ht="21" customHeight="1"/>
    <row r="885" ht="21" customHeight="1"/>
    <row r="886" ht="21" customHeight="1"/>
    <row r="887" ht="21" customHeight="1"/>
    <row r="888" ht="21" customHeight="1"/>
    <row r="889" ht="21" customHeight="1"/>
    <row r="890" ht="21" customHeight="1"/>
    <row r="891" ht="21" customHeight="1"/>
    <row r="892" ht="21" customHeight="1"/>
    <row r="893" ht="21" customHeight="1"/>
    <row r="894" ht="21" customHeight="1"/>
    <row r="895" ht="21" customHeight="1"/>
    <row r="896" ht="21" customHeight="1"/>
    <row r="897" ht="21" customHeight="1"/>
    <row r="898" ht="21" customHeight="1"/>
    <row r="899" ht="21" customHeight="1"/>
    <row r="900" ht="21" customHeight="1"/>
    <row r="901" ht="21" customHeight="1"/>
    <row r="902" ht="21" customHeight="1"/>
    <row r="903" ht="21" customHeight="1"/>
    <row r="904" ht="21" customHeight="1"/>
    <row r="905" ht="21" customHeight="1"/>
    <row r="906" ht="21" customHeight="1"/>
    <row r="907" ht="21" customHeight="1"/>
    <row r="908" ht="21" customHeight="1"/>
    <row r="909" ht="21" customHeight="1"/>
    <row r="910" ht="21" customHeight="1"/>
    <row r="911" ht="21" customHeight="1"/>
    <row r="912" ht="21" customHeight="1"/>
    <row r="913" ht="21" customHeight="1"/>
    <row r="914" ht="21" customHeight="1"/>
    <row r="915" ht="21" customHeight="1"/>
    <row r="916" ht="21" customHeight="1"/>
    <row r="917" ht="21" customHeight="1"/>
    <row r="918" ht="21" customHeight="1"/>
    <row r="919" ht="21" customHeight="1"/>
  </sheetData>
  <mergeCells count="22">
    <mergeCell ref="C2:I2"/>
    <mergeCell ref="C3:I3"/>
    <mergeCell ref="D5:L5"/>
    <mergeCell ref="D6:L6"/>
    <mergeCell ref="D7:L7"/>
    <mergeCell ref="N9:O9"/>
    <mergeCell ref="A12:A13"/>
    <mergeCell ref="B12:B13"/>
    <mergeCell ref="C12:C13"/>
    <mergeCell ref="D12:D13"/>
    <mergeCell ref="E12:E13"/>
    <mergeCell ref="L12:P12"/>
    <mergeCell ref="C56:H56"/>
    <mergeCell ref="C4:I4"/>
    <mergeCell ref="F12:K12"/>
    <mergeCell ref="J9:M9"/>
    <mergeCell ref="D8:L8"/>
    <mergeCell ref="C50:H50"/>
    <mergeCell ref="C51:H51"/>
    <mergeCell ref="C55:H55"/>
    <mergeCell ref="C9:D9"/>
    <mergeCell ref="C47:K47"/>
  </mergeCells>
  <conditionalFormatting sqref="I15:J15 D31:F32 I31 I35:J36 D33:E34 I29 C29:F29 C19:E28 D43 I46:J46 C46:G46 C15:G16 D35:G36 C31:C43 A15:B46 C17:F18 D37:F40 C44:E45 G37:G45 G24:G34 G17:G21 I40:I42 D41:E42 F41:F45 I44:I45">
    <cfRule type="cellIs" dxfId="60" priority="90" operator="equal">
      <formula>0</formula>
    </cfRule>
  </conditionalFormatting>
  <conditionalFormatting sqref="N9:O9 K29:P29 H29 H41:H42 K41:P42 K44:P46 H44:H46">
    <cfRule type="cellIs" dxfId="59" priority="89" operator="equal">
      <formula>0</formula>
    </cfRule>
  </conditionalFormatting>
  <conditionalFormatting sqref="A9:C9 E9:F9">
    <cfRule type="containsText" dxfId="58" priority="87" operator="containsText" text="Tāme sastādīta  20__. gada tirgus cenās, pamatojoties uz ___ daļas rasējumiem">
      <formula>NOT(ISERROR(SEARCH("Tāme sastādīta  20__. gada tirgus cenās, pamatojoties uz ___ daļas rasējumiem",A9)))</formula>
    </cfRule>
  </conditionalFormatting>
  <conditionalFormatting sqref="C2">
    <cfRule type="cellIs" dxfId="57" priority="86" operator="equal">
      <formula>0</formula>
    </cfRule>
  </conditionalFormatting>
  <conditionalFormatting sqref="O10">
    <cfRule type="cellIs" dxfId="56" priority="85" operator="equal">
      <formula>"20__. gada __. _________"</formula>
    </cfRule>
  </conditionalFormatting>
  <conditionalFormatting sqref="A47:C47">
    <cfRule type="containsText" dxfId="55" priority="84" operator="containsText" text="Tiešās izmaksas kopā, t. sk. darba devēja sociālais nodoklis __.__% ">
      <formula>NOT(ISERROR(SEARCH("Tiešās izmaksas kopā, t. sk. darba devēja sociālais nodoklis __.__% ",A47)))</formula>
    </cfRule>
  </conditionalFormatting>
  <conditionalFormatting sqref="H14:H15 K14:P15 L47:P47 H31 H35:H36 L35:O36">
    <cfRule type="cellIs" dxfId="54" priority="79" operator="equal">
      <formula>0</formula>
    </cfRule>
  </conditionalFormatting>
  <conditionalFormatting sqref="C4:I4">
    <cfRule type="cellIs" dxfId="53" priority="78" operator="equal">
      <formula>0</formula>
    </cfRule>
  </conditionalFormatting>
  <conditionalFormatting sqref="D5:L8">
    <cfRule type="cellIs" dxfId="52" priority="74" operator="equal">
      <formula>0</formula>
    </cfRule>
  </conditionalFormatting>
  <conditionalFormatting sqref="A14:B14 D14:G14">
    <cfRule type="cellIs" dxfId="51" priority="73" operator="equal">
      <formula>0</formula>
    </cfRule>
  </conditionalFormatting>
  <conditionalFormatting sqref="C14">
    <cfRule type="cellIs" dxfId="50" priority="72" operator="equal">
      <formula>0</formula>
    </cfRule>
  </conditionalFormatting>
  <conditionalFormatting sqref="I14:J14">
    <cfRule type="cellIs" dxfId="49" priority="71" operator="equal">
      <formula>0</formula>
    </cfRule>
  </conditionalFormatting>
  <conditionalFormatting sqref="P10">
    <cfRule type="cellIs" dxfId="48" priority="70" operator="equal">
      <formula>"20__. gada __. _________"</formula>
    </cfRule>
  </conditionalFormatting>
  <conditionalFormatting sqref="C55:H55">
    <cfRule type="cellIs" dxfId="47" priority="67" operator="equal">
      <formula>0</formula>
    </cfRule>
  </conditionalFormatting>
  <conditionalFormatting sqref="C50:H50">
    <cfRule type="cellIs" dxfId="46" priority="66" operator="equal">
      <formula>0</formula>
    </cfRule>
  </conditionalFormatting>
  <conditionalFormatting sqref="C55:H55 C58 C50:H50">
    <cfRule type="cellIs" dxfId="45" priority="65" operator="equal">
      <formula>0</formula>
    </cfRule>
  </conditionalFormatting>
  <conditionalFormatting sqref="D1">
    <cfRule type="cellIs" dxfId="44" priority="64" operator="equal">
      <formula>0</formula>
    </cfRule>
  </conditionalFormatting>
  <conditionalFormatting sqref="K30:P30 H30">
    <cfRule type="cellIs" dxfId="43" priority="62" operator="equal">
      <formula>0</formula>
    </cfRule>
  </conditionalFormatting>
  <conditionalFormatting sqref="H16 K16:P16">
    <cfRule type="cellIs" dxfId="42" priority="60" operator="equal">
      <formula>0</formula>
    </cfRule>
  </conditionalFormatting>
  <conditionalFormatting sqref="I30 C30:F30">
    <cfRule type="cellIs" dxfId="41" priority="63" operator="equal">
      <formula>0</formula>
    </cfRule>
  </conditionalFormatting>
  <conditionalFormatting sqref="I16">
    <cfRule type="cellIs" dxfId="40" priority="61" operator="equal">
      <formula>0</formula>
    </cfRule>
  </conditionalFormatting>
  <conditionalFormatting sqref="H32">
    <cfRule type="cellIs" dxfId="39" priority="58" operator="equal">
      <formula>0</formula>
    </cfRule>
  </conditionalFormatting>
  <conditionalFormatting sqref="I32">
    <cfRule type="cellIs" dxfId="38" priority="59" operator="equal">
      <formula>0</formula>
    </cfRule>
  </conditionalFormatting>
  <conditionalFormatting sqref="H34">
    <cfRule type="cellIs" dxfId="37" priority="53" operator="equal">
      <formula>0</formula>
    </cfRule>
  </conditionalFormatting>
  <conditionalFormatting sqref="F33">
    <cfRule type="cellIs" dxfId="36" priority="57" operator="equal">
      <formula>0</formula>
    </cfRule>
  </conditionalFormatting>
  <conditionalFormatting sqref="H33">
    <cfRule type="cellIs" dxfId="35" priority="55" operator="equal">
      <formula>0</formula>
    </cfRule>
  </conditionalFormatting>
  <conditionalFormatting sqref="I33">
    <cfRule type="cellIs" dxfId="34" priority="56" operator="equal">
      <formula>0</formula>
    </cfRule>
  </conditionalFormatting>
  <conditionalFormatting sqref="F34 I34">
    <cfRule type="cellIs" dxfId="33" priority="54" operator="equal">
      <formula>0</formula>
    </cfRule>
  </conditionalFormatting>
  <conditionalFormatting sqref="H18 K18:P18">
    <cfRule type="cellIs" dxfId="32" priority="41" operator="equal">
      <formula>0</formula>
    </cfRule>
  </conditionalFormatting>
  <conditionalFormatting sqref="K37:P37 H37">
    <cfRule type="cellIs" dxfId="31" priority="51" operator="equal">
      <formula>0</formula>
    </cfRule>
  </conditionalFormatting>
  <conditionalFormatting sqref="I37">
    <cfRule type="cellIs" dxfId="30" priority="52" operator="equal">
      <formula>0</formula>
    </cfRule>
  </conditionalFormatting>
  <conditionalFormatting sqref="K38:P38 H38">
    <cfRule type="cellIs" dxfId="29" priority="49" operator="equal">
      <formula>0</formula>
    </cfRule>
  </conditionalFormatting>
  <conditionalFormatting sqref="I38">
    <cfRule type="cellIs" dxfId="28" priority="50" operator="equal">
      <formula>0</formula>
    </cfRule>
  </conditionalFormatting>
  <conditionalFormatting sqref="K39:P39 H39">
    <cfRule type="cellIs" dxfId="27" priority="47" operator="equal">
      <formula>0</formula>
    </cfRule>
  </conditionalFormatting>
  <conditionalFormatting sqref="I39">
    <cfRule type="cellIs" dxfId="26" priority="48" operator="equal">
      <formula>0</formula>
    </cfRule>
  </conditionalFormatting>
  <conditionalFormatting sqref="H40">
    <cfRule type="cellIs" dxfId="25" priority="46" operator="equal">
      <formula>0</formula>
    </cfRule>
  </conditionalFormatting>
  <conditionalFormatting sqref="K40:P40">
    <cfRule type="cellIs" dxfId="24" priority="45" operator="equal">
      <formula>0</formula>
    </cfRule>
  </conditionalFormatting>
  <conditionalFormatting sqref="H17 K17:P17">
    <cfRule type="cellIs" dxfId="23" priority="43" operator="equal">
      <formula>0</formula>
    </cfRule>
  </conditionalFormatting>
  <conditionalFormatting sqref="I17">
    <cfRule type="cellIs" dxfId="22" priority="44" operator="equal">
      <formula>0</formula>
    </cfRule>
  </conditionalFormatting>
  <conditionalFormatting sqref="I18">
    <cfRule type="cellIs" dxfId="21" priority="42" operator="equal">
      <formula>0</formula>
    </cfRule>
  </conditionalFormatting>
  <conditionalFormatting sqref="I19 F24:F28 F19:F21">
    <cfRule type="cellIs" dxfId="20" priority="40" operator="equal">
      <formula>0</formula>
    </cfRule>
  </conditionalFormatting>
  <conditionalFormatting sqref="K19:P19 H19">
    <cfRule type="cellIs" dxfId="19" priority="39" operator="equal">
      <formula>0</formula>
    </cfRule>
  </conditionalFormatting>
  <conditionalFormatting sqref="I24:I28 I20:I21">
    <cfRule type="cellIs" dxfId="18" priority="38" operator="equal">
      <formula>0</formula>
    </cfRule>
  </conditionalFormatting>
  <conditionalFormatting sqref="K20:P20 H20">
    <cfRule type="cellIs" dxfId="17" priority="37" operator="equal">
      <formula>0</formula>
    </cfRule>
  </conditionalFormatting>
  <conditionalFormatting sqref="P35:P36">
    <cfRule type="cellIs" dxfId="16" priority="30" operator="equal">
      <formula>0</formula>
    </cfRule>
  </conditionalFormatting>
  <conditionalFormatting sqref="K35:K36">
    <cfRule type="cellIs" dxfId="15" priority="29" operator="equal">
      <formula>0</formula>
    </cfRule>
  </conditionalFormatting>
  <conditionalFormatting sqref="K43:P43 H43">
    <cfRule type="cellIs" dxfId="14" priority="19" operator="equal">
      <formula>0</formula>
    </cfRule>
  </conditionalFormatting>
  <conditionalFormatting sqref="I43 E43">
    <cfRule type="cellIs" dxfId="13" priority="20" operator="equal">
      <formula>0</formula>
    </cfRule>
  </conditionalFormatting>
  <conditionalFormatting sqref="K22:P22">
    <cfRule type="cellIs" dxfId="12" priority="12" operator="equal">
      <formula>0</formula>
    </cfRule>
  </conditionalFormatting>
  <conditionalFormatting sqref="K23:P28">
    <cfRule type="cellIs" dxfId="11" priority="11" operator="equal">
      <formula>0</formula>
    </cfRule>
  </conditionalFormatting>
  <conditionalFormatting sqref="K21:P21">
    <cfRule type="cellIs" dxfId="10" priority="15" operator="equal">
      <formula>0</formula>
    </cfRule>
  </conditionalFormatting>
  <conditionalFormatting sqref="H24:H28">
    <cfRule type="cellIs" dxfId="9" priority="14" operator="equal">
      <formula>0</formula>
    </cfRule>
  </conditionalFormatting>
  <conditionalFormatting sqref="J16:J34">
    <cfRule type="cellIs" dxfId="8" priority="8" operator="equal">
      <formula>0</formula>
    </cfRule>
  </conditionalFormatting>
  <conditionalFormatting sqref="H22:H23">
    <cfRule type="cellIs" dxfId="7" priority="7" operator="equal">
      <formula>0</formula>
    </cfRule>
  </conditionalFormatting>
  <conditionalFormatting sqref="F22:G23">
    <cfRule type="cellIs" dxfId="6" priority="6" operator="equal">
      <formula>0</formula>
    </cfRule>
  </conditionalFormatting>
  <conditionalFormatting sqref="I22:I23">
    <cfRule type="cellIs" dxfId="5" priority="5" operator="equal">
      <formula>0</formula>
    </cfRule>
  </conditionalFormatting>
  <conditionalFormatting sqref="H21">
    <cfRule type="cellIs" dxfId="4" priority="4" operator="equal">
      <formula>0</formula>
    </cfRule>
  </conditionalFormatting>
  <conditionalFormatting sqref="K31:P34">
    <cfRule type="cellIs" dxfId="3" priority="2" operator="equal">
      <formula>0</formula>
    </cfRule>
  </conditionalFormatting>
  <conditionalFormatting sqref="J37:J45">
    <cfRule type="cellIs" dxfId="2" priority="1" operator="equal">
      <formula>0</formula>
    </cfRule>
  </conditionalFormatting>
  <pageMargins left="0.7" right="0.7" top="0.75" bottom="0.75" header="0.3" footer="0.3"/>
  <pageSetup scale="77"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69" operator="containsText" id="{EE428164-089A-404E-98DC-227888EB2467}">
            <xm:f>NOT(ISERROR(SEARCH("Tāme sastādīta ____. gada ___. ______________",A53)))</xm:f>
            <xm:f>"Tāme sastādīta ____. gada ___. ______________"</xm:f>
            <x14:dxf>
              <font>
                <color auto="1"/>
              </font>
              <fill>
                <patternFill>
                  <bgColor rgb="FFC6EFCE"/>
                </patternFill>
              </fill>
            </x14:dxf>
          </x14:cfRule>
          <xm:sqref>A53</xm:sqref>
        </x14:conditionalFormatting>
        <x14:conditionalFormatting xmlns:xm="http://schemas.microsoft.com/office/excel/2006/main">
          <x14:cfRule type="containsText" priority="68" operator="containsText" id="{879A8C95-2477-46CB-81ED-05AD5C15D29F}">
            <xm:f>NOT(ISERROR(SEARCH("Sertifikāta Nr. _________________________________",A58)))</xm:f>
            <xm:f>"Sertifikāta Nr. _________________________________"</xm:f>
            <x14:dxf>
              <font>
                <color auto="1"/>
              </font>
              <fill>
                <patternFill>
                  <bgColor rgb="FFC6EFCE"/>
                </patternFill>
              </fill>
            </x14:dxf>
          </x14:cfRule>
          <xm:sqref>A58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8</vt:i4>
      </vt:variant>
      <vt:variant>
        <vt:lpstr>Diapazoni ar nosaukumiem</vt:lpstr>
      </vt:variant>
      <vt:variant>
        <vt:i4>6</vt:i4>
      </vt:variant>
    </vt:vector>
  </HeadingPairs>
  <TitlesOfParts>
    <vt:vector size="14" baseType="lpstr">
      <vt:lpstr>Kopt a</vt:lpstr>
      <vt:lpstr>Kops a</vt:lpstr>
      <vt:lpstr>1_fas</vt:lpstr>
      <vt:lpstr>2_cok</vt:lpstr>
      <vt:lpstr>3_J</vt:lpstr>
      <vt:lpstr>4_LD</vt:lpstr>
      <vt:lpstr>5_ieejas_mezgli</vt:lpstr>
      <vt:lpstr>6_Vent</vt:lpstr>
      <vt:lpstr>'1_fas'!Drukas_apgabals</vt:lpstr>
      <vt:lpstr>'2_cok'!Drukas_apgabals</vt:lpstr>
      <vt:lpstr>'3_J'!Drukas_apgabals</vt:lpstr>
      <vt:lpstr>'4_LD'!Drukas_apgabals</vt:lpstr>
      <vt:lpstr>'5_ieejas_mezgli'!Drukas_apgabals</vt:lpstr>
      <vt:lpstr>'6_Vent'!Drukas_apgabals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Armands Ūbelis</dc:creator>
  <cp:lastModifiedBy>Inga</cp:lastModifiedBy>
  <cp:lastPrinted>2022-12-16T08:22:54Z</cp:lastPrinted>
  <dcterms:created xsi:type="dcterms:W3CDTF">2019-03-11T11:42:22Z</dcterms:created>
  <dcterms:modified xsi:type="dcterms:W3CDTF">2022-12-16T08:23:02Z</dcterms:modified>
</cp:coreProperties>
</file>