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6DFC9937-BC26-4173-BD34-833D2E32D074}" xr6:coauthVersionLast="45" xr6:coauthVersionMax="45" xr10:uidLastSave="{00000000-0000-0000-0000-000000000000}"/>
  <bookViews>
    <workbookView xWindow="-108" yWindow="-108" windowWidth="23256" windowHeight="12576" xr2:uid="{2C4B896C-9C95-4639-8D8E-29947B66852C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<sst xmlns="http://schemas.openxmlformats.org/spreadsheetml/2006/main" count="169" uniqueCount="133">
  <si>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</si>
  <si>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</si>
  <si>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</si>
  <si>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</si>
  <si>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</si>
  <si>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</si>
  <si>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</si>
  <si>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</si>
  <si>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</si>
  <si>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</si>
  <si>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</si>
  <si>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</si>
  <si>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</si>
  <si>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</si>
  <si>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</si>
  <si>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</si>
  <si>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29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</si>
  <si>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</si>
  <si>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</si>
  <si>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</si>
  <si>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</si>
  <si>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</si>
  <si>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</si>
  <si>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</si>
  <si>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</si>
  <si>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</si>
  <si>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</si>
  <si>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</si>
  <si>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</si>
  <si>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</si>
  <si>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</si>
  <si>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</si>
  <si>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</si>
  <si>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</si>
  <si>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</si>
  <si>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</si>
  <si>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</si>
  <si>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</si>
  <si>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</si>
  <si>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</si>
  <si>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</si>
  <si>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</si>
  <si>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</si>
  <si>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</si>
  <si>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</si>
  <si>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</si>
  <si>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</si>
  <si>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</si>
  <si>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</si>
  <si>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</si>
  <si>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</si>
  <si>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</si>
  <si>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</si>
  <si>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</si>
  <si>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</si>
  <si>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</si>
  <si>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</si>
  <si>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</si>
  <si>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</si>
  <si>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</si>
  <si>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</si>
  <si>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</si>
  <si>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</si>
  <si>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</si>
  <si>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</si>
  <si>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</si>
  <si>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</si>
  <si>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</si>
  <si>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</si>
  <si>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</si>
  <si>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</si>
  <si>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</si>
  <si>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</si>
  <si>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</si>
  <si>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</si>
  <si>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</si>
  <si>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</si>
  <si>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</si>
  <si>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</si>
  <si>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</si>
  <si>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</si>
  <si>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</si>
  <si>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</si>
  <si>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</si>
  <si>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</si>
  <si>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</si>
  <si>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</si>
  <si>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</si>
  <si>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</si>
  <si>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</si>
  <si>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</si>
  <si>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</si>
  <si>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</si>
  <si>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</si>
  <si>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</si>
  <si>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</si>
  <si>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</si>
  <si>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</si>
  <si>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</si>
  <si>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</si>
  <si>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</si>
  <si>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</si>
  <si>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</si>
  <si>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</si>
  <si>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</si>
  <si>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</si>
  <si>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</si>
  <si>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</si>
  <si>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</si>
  <si>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</si>
  <si>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</si>
  <si>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</si>
  <si>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</si>
  <si>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</si>
  <si>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</si>
  <si>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</si>
  <si>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</si>
  <si>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</si>
  <si>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</si>
  <si>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</si>
  <si>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</si>
  <si>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</si>
  <si>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</si>
  <si>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</si>
  <si>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</si>
  <si>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</si>
  <si>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</si>
  <si>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</si>
  <si>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</si>
  <si>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</si>
  <si>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</si>
  <si>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>BC - bez K.ŪD.</t>
  </si>
  <si>
    <t>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</si>
</sst>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B2E8597-C372-4783-BCF7-8CD7CF0886AF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DEC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DECEMBRIS SSK līdz pārb."/>
      <sheetName val="DECEM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0929-6506-47C9-81FD-41DB1FDC4122}">
  <dimension ref="A1:L78"/>
  <sheetViews>
    <sheetView tabSelected="1" topLeftCell="A2" zoomScale="110" zoomScaleNormal="110" workbookViewId="0">
      <selection activeCell="O8" sqref="O8"/>
    </sheetView>
  </sheetViews>
  <sheetFormatPr defaultRowHeight="14.4"/>
  <cols>
    <col min="1" max="1" width="4.88671875" customWidth="1"/>
    <col min="2" max="2" width="14.109375" customWidth="1"/>
    <col min="3" max="3" width="12.44140625" customWidth="1"/>
    <col min="4" max="4" width="11.109375" customWidth="1"/>
    <col min="5" max="5" width="10.33203125" customWidth="1"/>
    <col min="6" max="6" width="9.44140625" customWidth="1"/>
    <col min="8" max="8" width="9.5546875" customWidth="1"/>
    <col min="10" max="10" width="10.7773437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131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132</v>
      </c>
      <c r="D5" s="18" t="str">
        <f>"+10,2 C"</f>
        <v>+10,2 C</v>
      </c>
      <c r="E5" s="18" t="str">
        <f>"+6,1 C"</f>
        <v>+6,1 C</v>
      </c>
      <c r="F5" s="18" t="str">
        <f>"+1,0 C"</f>
        <v>+1,0 C</v>
      </c>
      <c r="G5" s="18"/>
      <c r="H5" s="19"/>
      <c r="I5" s="19"/>
      <c r="J5" s="19"/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0.35104939673845809</v>
      </c>
      <c r="E6" s="25">
        <v>0.61133783656382235</v>
      </c>
      <c r="F6" s="24">
        <v>0.91755250339510264</v>
      </c>
      <c r="G6" s="24"/>
      <c r="H6" s="25"/>
      <c r="I6" s="22"/>
      <c r="J6" s="26"/>
      <c r="K6" s="25">
        <f>'[1]Mājas kopā'!H22</f>
        <v>4.46</v>
      </c>
      <c r="L6" s="27">
        <f>AVERAGE(D6:J6)</f>
        <v>0.62664657889912767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0.28080692476360153</v>
      </c>
      <c r="E7" s="22">
        <v>0.53715389201041708</v>
      </c>
      <c r="F7" s="24">
        <v>0.76290750582430611</v>
      </c>
      <c r="G7" s="24"/>
      <c r="H7" s="22"/>
      <c r="I7" s="24"/>
      <c r="J7" s="26"/>
      <c r="K7" s="25">
        <f>'[1]Mājas kopā'!N72</f>
        <v>4.46</v>
      </c>
      <c r="L7" s="27">
        <f t="shared" ref="L7:L66" si="0">AVERAGE(D7:J7)</f>
        <v>0.52695610753277489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0.23842228942506324</v>
      </c>
      <c r="E8" s="22">
        <v>0.43839195359200162</v>
      </c>
      <c r="F8" s="24">
        <v>0.63964324040865284</v>
      </c>
      <c r="G8" s="24"/>
      <c r="H8" s="22"/>
      <c r="I8" s="22"/>
      <c r="J8" s="26"/>
      <c r="K8" s="25">
        <f>'[1]Mājas kopā'!G22</f>
        <v>4.46</v>
      </c>
      <c r="L8" s="27">
        <f t="shared" si="0"/>
        <v>0.43881916114190589</v>
      </c>
    </row>
    <row r="9" spans="1:12">
      <c r="A9" s="21" t="str">
        <f>"4."</f>
        <v>4.</v>
      </c>
      <c r="B9" s="22" t="s">
        <v>24</v>
      </c>
      <c r="C9" s="30"/>
      <c r="D9" s="29">
        <v>0.36170456074634344</v>
      </c>
      <c r="E9" s="22">
        <v>0.62734919146229329</v>
      </c>
      <c r="F9" s="24">
        <v>0.94885545056187814</v>
      </c>
      <c r="G9" s="24"/>
      <c r="H9" s="22"/>
      <c r="I9" s="22"/>
      <c r="J9" s="26"/>
      <c r="K9" s="25">
        <f>'[1]Mājas kopā'!F22</f>
        <v>4.46</v>
      </c>
      <c r="L9" s="27">
        <f t="shared" si="0"/>
        <v>0.64596973425683835</v>
      </c>
    </row>
    <row r="10" spans="1:12">
      <c r="A10" s="21" t="str">
        <f>"5."</f>
        <v>5.</v>
      </c>
      <c r="B10" s="22" t="s">
        <v>25</v>
      </c>
      <c r="C10" s="30"/>
      <c r="D10" s="29">
        <v>0.37676377431677582</v>
      </c>
      <c r="E10" s="22">
        <v>0.6801358206729321</v>
      </c>
      <c r="F10" s="24">
        <v>1.0350000089626727</v>
      </c>
      <c r="G10" s="24"/>
      <c r="H10" s="22"/>
      <c r="I10" s="22"/>
      <c r="J10" s="26"/>
      <c r="K10" s="25">
        <f>'[1]Mājas kopā'!V22</f>
        <v>4.46</v>
      </c>
      <c r="L10" s="27">
        <f t="shared" si="0"/>
        <v>0.69729986798412691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0.33412970220393728</v>
      </c>
      <c r="E11" s="22">
        <v>0.55093419969853696</v>
      </c>
      <c r="F11" s="24">
        <v>0.6833218723265585</v>
      </c>
      <c r="G11" s="24"/>
      <c r="H11" s="22"/>
      <c r="I11" s="22"/>
      <c r="J11" s="26"/>
      <c r="K11" s="25">
        <f>'[1]Mājas kopā'!V96</f>
        <v>2.23</v>
      </c>
      <c r="L11" s="27">
        <f t="shared" si="0"/>
        <v>0.52279525807634419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0.33359267950688815</v>
      </c>
      <c r="E12" s="22">
        <v>0.59273741316478401</v>
      </c>
      <c r="F12" s="24">
        <v>0.83518332550392715</v>
      </c>
      <c r="G12" s="24"/>
      <c r="H12" s="22"/>
      <c r="I12" s="22"/>
      <c r="J12" s="26"/>
      <c r="K12" s="25">
        <f>'[1]Mājas kopā'!U22</f>
        <v>4.46</v>
      </c>
      <c r="L12" s="27">
        <f t="shared" si="0"/>
        <v>0.58717113939186649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0.38067788600481683</v>
      </c>
      <c r="E13" s="22">
        <v>0.74349620551244322</v>
      </c>
      <c r="F13" s="24">
        <v>1.1332526946748764</v>
      </c>
      <c r="G13" s="24"/>
      <c r="H13" s="22"/>
      <c r="I13" s="22"/>
      <c r="J13" s="26"/>
      <c r="K13" s="25">
        <f>'[1]Mājas kopā'!L46</f>
        <v>4.46</v>
      </c>
      <c r="L13" s="27">
        <f t="shared" si="0"/>
        <v>0.75247559539737885</v>
      </c>
    </row>
    <row r="14" spans="1:12">
      <c r="A14" s="21" t="str">
        <f>"9."</f>
        <v>9.</v>
      </c>
      <c r="B14" s="22" t="s">
        <v>30</v>
      </c>
      <c r="C14" s="30"/>
      <c r="D14" s="25">
        <v>0.55882670886315833</v>
      </c>
      <c r="E14" s="22">
        <v>1.0640884875589858</v>
      </c>
      <c r="F14" s="24">
        <v>1.446267418370639</v>
      </c>
      <c r="G14" s="24"/>
      <c r="H14" s="22"/>
      <c r="I14" s="22"/>
      <c r="J14" s="26"/>
      <c r="K14" s="25">
        <f>'[1]Mājas kopā'!AA72</f>
        <v>4.46</v>
      </c>
      <c r="L14" s="27">
        <f t="shared" si="0"/>
        <v>1.0230608715975944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0.2061157016516206</v>
      </c>
      <c r="E15" s="22">
        <v>0.40557588128546163</v>
      </c>
      <c r="F15" s="24">
        <v>0.61816568809868255</v>
      </c>
      <c r="G15" s="24"/>
      <c r="H15" s="22"/>
      <c r="I15" s="22"/>
      <c r="J15" s="26"/>
      <c r="K15" s="25">
        <f>'[1]Mājas kopā'!M22</f>
        <v>4.46</v>
      </c>
      <c r="L15" s="27">
        <f t="shared" si="0"/>
        <v>0.40995242367858831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0.57388341082640437</v>
      </c>
      <c r="E16" s="22">
        <v>0.84859339894790664</v>
      </c>
      <c r="F16" s="24">
        <v>1.1033688986933716</v>
      </c>
      <c r="G16" s="24"/>
      <c r="H16" s="22"/>
      <c r="I16" s="22"/>
      <c r="J16" s="26"/>
      <c r="K16" s="25">
        <f>'[1]Mājas kopā'!L96</f>
        <v>2.23</v>
      </c>
      <c r="L16" s="27">
        <f t="shared" si="0"/>
        <v>0.84194856948922758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0.1897846542828612</v>
      </c>
      <c r="E17" s="22">
        <v>0.4471906157365354</v>
      </c>
      <c r="F17" s="24">
        <v>0.59892090611631577</v>
      </c>
      <c r="G17" s="24"/>
      <c r="H17" s="22"/>
      <c r="I17" s="22"/>
      <c r="J17" s="26"/>
      <c r="K17" s="25">
        <f>'[1]Mājas kopā'!Y72</f>
        <v>4.46</v>
      </c>
      <c r="L17" s="27">
        <f t="shared" si="0"/>
        <v>0.41196539204523747</v>
      </c>
    </row>
    <row r="18" spans="1:12">
      <c r="A18" s="21" t="str">
        <f>"13."</f>
        <v>13.</v>
      </c>
      <c r="B18" s="22" t="s">
        <v>35</v>
      </c>
      <c r="C18" s="30"/>
      <c r="D18" s="29">
        <v>0.41655510032354554</v>
      </c>
      <c r="E18" s="22">
        <v>0.73242531470491956</v>
      </c>
      <c r="F18" s="24">
        <v>1.0775868198722371</v>
      </c>
      <c r="G18" s="24"/>
      <c r="H18" s="22"/>
      <c r="I18" s="22"/>
      <c r="J18" s="26"/>
      <c r="K18" s="25">
        <f>'[1]Mājas kopā'!AC72</f>
        <v>4.46</v>
      </c>
      <c r="L18" s="27">
        <f t="shared" si="0"/>
        <v>0.74218907830023406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0.2600767341654886</v>
      </c>
      <c r="E19" s="22">
        <v>0.51093839023329612</v>
      </c>
      <c r="F19" s="24">
        <v>0.71101473414660465</v>
      </c>
      <c r="G19" s="24"/>
      <c r="H19" s="22"/>
      <c r="I19" s="22"/>
      <c r="J19" s="26"/>
      <c r="K19" s="25">
        <f>'[1]Mājas kopā'!J22</f>
        <v>4.46</v>
      </c>
      <c r="L19" s="27">
        <f t="shared" si="0"/>
        <v>0.49400995284846311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0.4098938659607147</v>
      </c>
      <c r="E20" s="22">
        <v>0.71786697212418571</v>
      </c>
      <c r="F20" s="24">
        <v>0.86115552538689577</v>
      </c>
      <c r="G20" s="24"/>
      <c r="H20" s="22"/>
      <c r="I20" s="22"/>
      <c r="J20" s="26"/>
      <c r="K20" s="25">
        <f>'[1]Mājas kopā'!E46</f>
        <v>4.46</v>
      </c>
      <c r="L20" s="27">
        <f t="shared" si="0"/>
        <v>0.66297212115726545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0.18269336866563174</v>
      </c>
      <c r="E21" s="22">
        <v>0.27903868963265643</v>
      </c>
      <c r="F21" s="24">
        <v>0.41894615742074331</v>
      </c>
      <c r="G21" s="24"/>
      <c r="H21" s="22"/>
      <c r="I21" s="22"/>
      <c r="J21" s="26"/>
      <c r="K21" s="25">
        <f>'[1]Mājas kopā'!W72</f>
        <v>4.46</v>
      </c>
      <c r="L21" s="27">
        <f t="shared" si="0"/>
        <v>0.29355940523967716</v>
      </c>
    </row>
    <row r="22" spans="1:12">
      <c r="A22" s="21" t="str">
        <f>"17."</f>
        <v>17.</v>
      </c>
      <c r="B22" s="22" t="s">
        <v>39</v>
      </c>
      <c r="C22" s="30"/>
      <c r="D22" s="29">
        <v>0.31879583740142819</v>
      </c>
      <c r="E22" s="22">
        <v>0.62854930811114929</v>
      </c>
      <c r="F22" s="24">
        <v>0.87469914757791967</v>
      </c>
      <c r="G22" s="24"/>
      <c r="H22" s="22"/>
      <c r="I22" s="22"/>
      <c r="J22" s="26"/>
      <c r="K22" s="25">
        <f>'[1]Mājas kopā'!X72</f>
        <v>4.46</v>
      </c>
      <c r="L22" s="27">
        <f t="shared" si="0"/>
        <v>0.6073480976968324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0.41305800842773516</v>
      </c>
      <c r="E23" s="22">
        <v>0.6253452064130588</v>
      </c>
      <c r="F23" s="24">
        <v>0.88608309050258993</v>
      </c>
      <c r="G23" s="24"/>
      <c r="H23" s="22"/>
      <c r="I23" s="22"/>
      <c r="J23" s="26"/>
      <c r="K23" s="25">
        <f>'[1]Mājas kopā'!I22</f>
        <v>4.46</v>
      </c>
      <c r="L23" s="27">
        <f t="shared" si="0"/>
        <v>0.64149543511446128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0.22701924161755097</v>
      </c>
      <c r="E24" s="22">
        <v>0.48700015742057201</v>
      </c>
      <c r="F24" s="24">
        <v>0.69299119582741631</v>
      </c>
      <c r="G24" s="24"/>
      <c r="H24" s="22"/>
      <c r="I24" s="22"/>
      <c r="J24" s="26"/>
      <c r="K24" s="25">
        <f>'[1]Mājas kopā'!F46</f>
        <v>4.46</v>
      </c>
      <c r="L24" s="27">
        <f t="shared" si="0"/>
        <v>0.46900353162184638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0.23675368938516464</v>
      </c>
      <c r="E25" s="22">
        <v>0.6604119470486991</v>
      </c>
      <c r="F25" s="24">
        <v>0.9240279553355103</v>
      </c>
      <c r="G25" s="24"/>
      <c r="H25" s="22"/>
      <c r="I25" s="22"/>
      <c r="J25" s="26"/>
      <c r="K25" s="25">
        <f>'[1]Mājas kopā'!N46</f>
        <v>4.46</v>
      </c>
      <c r="L25" s="27">
        <f t="shared" si="0"/>
        <v>0.60706453058979137</v>
      </c>
    </row>
    <row r="26" spans="1:12">
      <c r="A26" s="21" t="s">
        <v>43</v>
      </c>
      <c r="B26" s="22" t="s">
        <v>44</v>
      </c>
      <c r="C26" s="30"/>
      <c r="D26" s="29">
        <v>0.46413591909724627</v>
      </c>
      <c r="E26" s="22">
        <v>0.87056907360589475</v>
      </c>
      <c r="F26" s="24">
        <v>1.1780020112638923</v>
      </c>
      <c r="G26" s="24"/>
      <c r="H26" s="22"/>
      <c r="I26" s="22"/>
      <c r="J26" s="26"/>
      <c r="K26" s="25">
        <f>'[1]Mājas kopā'!E72</f>
        <v>4.46</v>
      </c>
      <c r="L26" s="27">
        <f t="shared" si="0"/>
        <v>0.83756900132234435</v>
      </c>
    </row>
    <row r="27" spans="1:12">
      <c r="A27" s="21" t="s">
        <v>45</v>
      </c>
      <c r="B27" s="22" t="s">
        <v>46</v>
      </c>
      <c r="C27" s="30"/>
      <c r="D27" s="29">
        <v>0.32102850738887789</v>
      </c>
      <c r="E27" s="22">
        <v>0.64618174520092564</v>
      </c>
      <c r="F27" s="25">
        <v>1.0585200588284374</v>
      </c>
      <c r="G27" s="24"/>
      <c r="H27" s="22"/>
      <c r="I27" s="22"/>
      <c r="J27" s="26"/>
      <c r="K27" s="25">
        <f>'[1]Mājas kopā'!F72</f>
        <v>4.46</v>
      </c>
      <c r="L27" s="27">
        <f t="shared" si="0"/>
        <v>0.67524343713941359</v>
      </c>
    </row>
    <row r="28" spans="1:12">
      <c r="A28" s="21" t="s">
        <v>47</v>
      </c>
      <c r="B28" s="22" t="s">
        <v>48</v>
      </c>
      <c r="C28" s="28" t="s">
        <v>22</v>
      </c>
      <c r="D28" s="29">
        <v>0.20350231512961403</v>
      </c>
      <c r="E28" s="22">
        <v>0.45597486578724283</v>
      </c>
      <c r="F28" s="24">
        <v>0.64467446233947734</v>
      </c>
      <c r="G28" s="24"/>
      <c r="H28" s="22"/>
      <c r="I28" s="22"/>
      <c r="J28" s="26"/>
      <c r="K28" s="25">
        <f>'[1]Mājas kopā'!G72</f>
        <v>4.46</v>
      </c>
      <c r="L28" s="27">
        <f t="shared" si="0"/>
        <v>0.43471721441877809</v>
      </c>
    </row>
    <row r="29" spans="1:12">
      <c r="A29" s="21" t="s">
        <v>49</v>
      </c>
      <c r="B29" s="22" t="s">
        <v>50</v>
      </c>
      <c r="C29" s="30"/>
      <c r="D29" s="29">
        <v>0.37380938841627859</v>
      </c>
      <c r="E29" s="22">
        <v>0.80135827734934395</v>
      </c>
      <c r="F29" s="24">
        <v>1.1804970543806634</v>
      </c>
      <c r="G29" s="24"/>
      <c r="H29" s="22"/>
      <c r="I29" s="22"/>
      <c r="J29" s="26"/>
      <c r="K29" s="25">
        <f>'[1]Mājas kopā'!I72</f>
        <v>4.46</v>
      </c>
      <c r="L29" s="27">
        <f t="shared" si="0"/>
        <v>0.78522157338209519</v>
      </c>
    </row>
    <row r="30" spans="1:12">
      <c r="A30" s="21" t="s">
        <v>51</v>
      </c>
      <c r="B30" s="22" t="s">
        <v>52</v>
      </c>
      <c r="C30" s="30"/>
      <c r="D30" s="29">
        <v>0.3514534103453682</v>
      </c>
      <c r="E30" s="22">
        <v>0.70627545602691499</v>
      </c>
      <c r="F30" s="24">
        <v>1.1524874336329676</v>
      </c>
      <c r="G30" s="24"/>
      <c r="H30" s="22"/>
      <c r="I30" s="22"/>
      <c r="J30" s="26"/>
      <c r="K30" s="25">
        <f>'[1]Mājas kopā'!H72</f>
        <v>4.46</v>
      </c>
      <c r="L30" s="27">
        <f t="shared" si="0"/>
        <v>0.73673876666841698</v>
      </c>
    </row>
    <row r="31" spans="1:12">
      <c r="A31" s="21" t="s">
        <v>53</v>
      </c>
      <c r="B31" s="22" t="s">
        <v>54</v>
      </c>
      <c r="C31" s="30"/>
      <c r="D31" s="29">
        <v>0.4918518120407635</v>
      </c>
      <c r="E31" s="22">
        <v>0.80647972709945503</v>
      </c>
      <c r="F31" s="24">
        <v>1.2698400837828885</v>
      </c>
      <c r="G31" s="24"/>
      <c r="H31" s="22"/>
      <c r="I31" s="22"/>
      <c r="J31" s="26"/>
      <c r="K31" s="25">
        <f>'[1]Mājas kopā'!K72</f>
        <v>4.46</v>
      </c>
      <c r="L31" s="27">
        <f t="shared" si="0"/>
        <v>0.85605720764103577</v>
      </c>
    </row>
    <row r="32" spans="1:12">
      <c r="A32" s="21" t="s">
        <v>55</v>
      </c>
      <c r="B32" s="22" t="s">
        <v>56</v>
      </c>
      <c r="C32" s="30"/>
      <c r="D32" s="29">
        <v>0.38541711691558489</v>
      </c>
      <c r="E32" s="22">
        <v>0.67290708336074412</v>
      </c>
      <c r="F32" s="24">
        <v>1.0274890992828458</v>
      </c>
      <c r="G32" s="24"/>
      <c r="H32" s="22"/>
      <c r="I32" s="22"/>
      <c r="J32" s="26"/>
      <c r="K32" s="25">
        <f>'[1]Mājas kopā'!L72</f>
        <v>4.46</v>
      </c>
      <c r="L32" s="27">
        <f t="shared" si="0"/>
        <v>0.69527109985305824</v>
      </c>
    </row>
    <row r="33" spans="1:12">
      <c r="A33" s="21" t="s">
        <v>57</v>
      </c>
      <c r="B33" s="22" t="s">
        <v>58</v>
      </c>
      <c r="C33" s="28" t="s">
        <v>22</v>
      </c>
      <c r="D33" s="29">
        <v>0.21833455819617553</v>
      </c>
      <c r="E33" s="22">
        <v>0.37733414657974096</v>
      </c>
      <c r="F33" s="24">
        <v>0.55172326349314027</v>
      </c>
      <c r="G33" s="24"/>
      <c r="H33" s="22"/>
      <c r="I33" s="22"/>
      <c r="J33" s="26"/>
      <c r="K33" s="25">
        <f>'[1]Mājas kopā'!M72</f>
        <v>4.46</v>
      </c>
      <c r="L33" s="27">
        <f t="shared" si="0"/>
        <v>0.3824639894230189</v>
      </c>
    </row>
    <row r="34" spans="1:12">
      <c r="A34" s="21" t="s">
        <v>59</v>
      </c>
      <c r="B34" s="22" t="s">
        <v>60</v>
      </c>
      <c r="C34" s="30"/>
      <c r="D34" s="29">
        <v>0.50188601894181195</v>
      </c>
      <c r="E34" s="22">
        <v>0.7124627765624586</v>
      </c>
      <c r="F34" s="24">
        <v>0.95978617089558382</v>
      </c>
      <c r="G34" s="24"/>
      <c r="H34" s="22"/>
      <c r="I34" s="22"/>
      <c r="J34" s="26"/>
      <c r="K34" s="25">
        <f>'[1]Mājas kopā'!V72</f>
        <v>4.46</v>
      </c>
      <c r="L34" s="27">
        <f t="shared" si="0"/>
        <v>0.72471165546661809</v>
      </c>
    </row>
    <row r="35" spans="1:12">
      <c r="A35" s="21" t="s">
        <v>61</v>
      </c>
      <c r="B35" s="22" t="s">
        <v>62</v>
      </c>
      <c r="C35" s="28" t="s">
        <v>22</v>
      </c>
      <c r="D35" s="29">
        <v>0.20863737707149424</v>
      </c>
      <c r="E35" s="22">
        <v>0.3731084776715386</v>
      </c>
      <c r="F35" s="24">
        <v>0.67880670931591369</v>
      </c>
      <c r="G35" s="24"/>
      <c r="H35" s="22"/>
      <c r="I35" s="22"/>
      <c r="J35" s="26"/>
      <c r="K35" s="25">
        <f>'[1]Mājas kopā'!E96</f>
        <v>4.46</v>
      </c>
      <c r="L35" s="27">
        <f t="shared" si="0"/>
        <v>0.42018418801964885</v>
      </c>
    </row>
    <row r="36" spans="1:12">
      <c r="A36" s="21" t="s">
        <v>63</v>
      </c>
      <c r="B36" s="12" t="s">
        <v>64</v>
      </c>
      <c r="C36" s="28" t="s">
        <v>22</v>
      </c>
      <c r="D36" s="29">
        <v>0.19777749679258913</v>
      </c>
      <c r="E36" s="22">
        <v>0.43092531004989132</v>
      </c>
      <c r="F36" s="24">
        <v>0.63699346258018719</v>
      </c>
      <c r="G36" s="24"/>
      <c r="H36" s="22"/>
      <c r="I36" s="24"/>
      <c r="J36" s="26"/>
      <c r="K36" s="25">
        <f>'[1]Mājas kopā'!J72</f>
        <v>4.46</v>
      </c>
      <c r="L36" s="27">
        <f t="shared" si="0"/>
        <v>0.42189875647422254</v>
      </c>
    </row>
    <row r="37" spans="1:12">
      <c r="A37" s="21" t="s">
        <v>65</v>
      </c>
      <c r="B37" s="22" t="s">
        <v>66</v>
      </c>
      <c r="C37" s="28" t="s">
        <v>22</v>
      </c>
      <c r="D37" s="29">
        <v>0.30965673539328947</v>
      </c>
      <c r="E37" s="22">
        <v>0.56770401488769739</v>
      </c>
      <c r="F37" s="24">
        <v>0.79478562084276927</v>
      </c>
      <c r="G37" s="24"/>
      <c r="H37" s="22"/>
      <c r="I37" s="22"/>
      <c r="J37" s="26"/>
      <c r="K37" s="25">
        <f>'[1]Mājas kopā'!U96</f>
        <v>0</v>
      </c>
      <c r="L37" s="27">
        <f t="shared" si="0"/>
        <v>0.55738212370791873</v>
      </c>
    </row>
    <row r="38" spans="1:12">
      <c r="A38" s="21" t="s">
        <v>67</v>
      </c>
      <c r="B38" s="22" t="s">
        <v>68</v>
      </c>
      <c r="C38" s="30" t="s">
        <v>33</v>
      </c>
      <c r="D38" s="29">
        <v>0.61988820016204327</v>
      </c>
      <c r="E38" s="22">
        <v>0.97658732030821715</v>
      </c>
      <c r="F38" s="24">
        <v>1.2742658025133489</v>
      </c>
      <c r="G38" s="24"/>
      <c r="H38" s="22"/>
      <c r="I38" s="22"/>
      <c r="J38" s="26"/>
      <c r="K38" s="25">
        <f>'[1]Mājas kopā'!X96</f>
        <v>2.23</v>
      </c>
      <c r="L38" s="27">
        <f t="shared" si="0"/>
        <v>0.95691377432786984</v>
      </c>
    </row>
    <row r="39" spans="1:12">
      <c r="A39" s="21" t="s">
        <v>69</v>
      </c>
      <c r="B39" s="22" t="s">
        <v>70</v>
      </c>
      <c r="C39" s="28" t="s">
        <v>27</v>
      </c>
      <c r="D39" s="29">
        <v>0.18046234572633194</v>
      </c>
      <c r="E39" s="22">
        <v>0.77302039095439856</v>
      </c>
      <c r="F39" s="24">
        <v>0.93729789191257118</v>
      </c>
      <c r="G39" s="24"/>
      <c r="H39" s="22"/>
      <c r="I39" s="22"/>
      <c r="J39" s="26"/>
      <c r="K39" s="25">
        <f>'[1]Mājas kopā'!H96</f>
        <v>2.23</v>
      </c>
      <c r="L39" s="27">
        <f t="shared" si="0"/>
        <v>0.63026020953110062</v>
      </c>
    </row>
    <row r="40" spans="1:12">
      <c r="A40" s="21" t="s">
        <v>71</v>
      </c>
      <c r="B40" s="22" t="s">
        <v>72</v>
      </c>
      <c r="C40" s="30"/>
      <c r="D40" s="29">
        <v>0.64299621640541049</v>
      </c>
      <c r="E40" s="22">
        <v>1.0804386648737125</v>
      </c>
      <c r="F40" s="24">
        <v>1.3735666918415186</v>
      </c>
      <c r="G40" s="24"/>
      <c r="H40" s="22"/>
      <c r="I40" s="22"/>
      <c r="J40" s="26"/>
      <c r="K40" s="25">
        <f>'[1]Mājas kopā'!Y96</f>
        <v>4.46</v>
      </c>
      <c r="L40" s="27">
        <f t="shared" si="0"/>
        <v>1.0323338577068806</v>
      </c>
    </row>
    <row r="41" spans="1:12">
      <c r="A41" s="21" t="s">
        <v>73</v>
      </c>
      <c r="B41" s="22" t="s">
        <v>74</v>
      </c>
      <c r="C41" s="28" t="s">
        <v>22</v>
      </c>
      <c r="D41" s="29">
        <v>0.23732054287010437</v>
      </c>
      <c r="E41" s="22">
        <v>0.54010216240737818</v>
      </c>
      <c r="F41" s="24">
        <v>0.74973242476939606</v>
      </c>
      <c r="G41" s="24"/>
      <c r="H41" s="22"/>
      <c r="I41" s="22"/>
      <c r="J41" s="26"/>
      <c r="K41" s="25">
        <f>'[1]Mājas kopā'!Z72</f>
        <v>4.46</v>
      </c>
      <c r="L41" s="27">
        <f t="shared" si="0"/>
        <v>0.50905171001562621</v>
      </c>
    </row>
    <row r="42" spans="1:12">
      <c r="A42" s="21" t="s">
        <v>75</v>
      </c>
      <c r="B42" s="22" t="s">
        <v>76</v>
      </c>
      <c r="C42" s="28" t="s">
        <v>22</v>
      </c>
      <c r="D42" s="29">
        <v>0.30405969900594271</v>
      </c>
      <c r="E42" s="22">
        <v>0.43887023564909822</v>
      </c>
      <c r="F42" s="24">
        <v>0.65438043353510789</v>
      </c>
      <c r="G42" s="24"/>
      <c r="H42" s="22"/>
      <c r="I42" s="22"/>
      <c r="J42" s="26"/>
      <c r="K42" s="25">
        <f>'[1]Mājas kopā'!AB72</f>
        <v>4.46</v>
      </c>
      <c r="L42" s="27">
        <f t="shared" si="0"/>
        <v>0.46577012273004953</v>
      </c>
    </row>
    <row r="43" spans="1:12">
      <c r="A43" s="21" t="s">
        <v>77</v>
      </c>
      <c r="B43" s="22" t="s">
        <v>78</v>
      </c>
      <c r="C43" s="28" t="s">
        <v>22</v>
      </c>
      <c r="D43" s="29">
        <v>0.44052424639580778</v>
      </c>
      <c r="E43" s="22">
        <v>0.75518442239280914</v>
      </c>
      <c r="F43" s="24">
        <v>0.95446920052424578</v>
      </c>
      <c r="G43" s="24"/>
      <c r="H43" s="22"/>
      <c r="I43" s="22"/>
      <c r="J43" s="26"/>
      <c r="K43" s="25">
        <f>'[1]Mājas kopā'!M96</f>
        <v>0</v>
      </c>
      <c r="L43" s="27">
        <f t="shared" si="0"/>
        <v>0.71672595643762094</v>
      </c>
    </row>
    <row r="44" spans="1:12">
      <c r="A44" s="21" t="s">
        <v>79</v>
      </c>
      <c r="B44" s="22" t="s">
        <v>80</v>
      </c>
      <c r="C44" s="30"/>
      <c r="D44" s="29">
        <v>0.46516650041779906</v>
      </c>
      <c r="E44" s="22">
        <v>0.71236045540004345</v>
      </c>
      <c r="F44" s="24">
        <v>0.98155150537915037</v>
      </c>
      <c r="G44" s="24"/>
      <c r="H44" s="22"/>
      <c r="I44" s="22"/>
      <c r="J44" s="26"/>
      <c r="K44" s="25">
        <f>'[1]Mājas kopā'!U72</f>
        <v>4.46</v>
      </c>
      <c r="L44" s="27">
        <f t="shared" si="0"/>
        <v>0.71969282039899751</v>
      </c>
    </row>
    <row r="45" spans="1:12">
      <c r="A45" s="21" t="s">
        <v>81</v>
      </c>
      <c r="B45" s="22" t="s">
        <v>82</v>
      </c>
      <c r="C45" s="30"/>
      <c r="D45" s="29">
        <v>0.41886019348573106</v>
      </c>
      <c r="E45" s="22">
        <v>0.85615810548334148</v>
      </c>
      <c r="F45" s="24">
        <v>1.4002041237113396</v>
      </c>
      <c r="G45" s="24"/>
      <c r="H45" s="22"/>
      <c r="I45" s="22"/>
      <c r="J45" s="26"/>
      <c r="K45" s="25">
        <f>'[1]Mājas kopā'!J96</f>
        <v>4.46</v>
      </c>
      <c r="L45" s="27">
        <f t="shared" si="0"/>
        <v>0.89174080756013741</v>
      </c>
    </row>
    <row r="46" spans="1:12">
      <c r="A46" s="21" t="s">
        <v>83</v>
      </c>
      <c r="B46" s="22" t="s">
        <v>84</v>
      </c>
      <c r="C46" s="30" t="s">
        <v>33</v>
      </c>
      <c r="D46" s="29">
        <v>0.32494208430385779</v>
      </c>
      <c r="E46" s="22">
        <v>0.83985128860169811</v>
      </c>
      <c r="F46" s="24">
        <v>1.222900859067799</v>
      </c>
      <c r="G46" s="24"/>
      <c r="H46" s="22"/>
      <c r="I46" s="22"/>
      <c r="J46" s="26"/>
      <c r="K46" s="25">
        <f>'[1]Mājas kopā'!K96</f>
        <v>2.23</v>
      </c>
      <c r="L46" s="27">
        <f t="shared" si="0"/>
        <v>0.79589807732445161</v>
      </c>
    </row>
    <row r="47" spans="1:12">
      <c r="A47" s="21" t="s">
        <v>85</v>
      </c>
      <c r="B47" s="22" t="s">
        <v>86</v>
      </c>
      <c r="C47" s="30"/>
      <c r="D47" s="29">
        <v>0.41463441029626275</v>
      </c>
      <c r="E47" s="22">
        <v>0.76526102836655252</v>
      </c>
      <c r="F47" s="24">
        <v>1.0398515653775431</v>
      </c>
      <c r="G47" s="24"/>
      <c r="H47" s="22"/>
      <c r="I47" s="22"/>
      <c r="J47" s="26"/>
      <c r="K47" s="25">
        <f>'[1]Mājas kopā'!W22</f>
        <v>4.46</v>
      </c>
      <c r="L47" s="27">
        <f t="shared" si="0"/>
        <v>0.73991566801345277</v>
      </c>
    </row>
    <row r="48" spans="1:12">
      <c r="A48" s="21" t="s">
        <v>87</v>
      </c>
      <c r="B48" s="22" t="s">
        <v>88</v>
      </c>
      <c r="C48" s="28" t="s">
        <v>22</v>
      </c>
      <c r="D48" s="29">
        <v>0.25842296854486352</v>
      </c>
      <c r="E48" s="22">
        <v>0.50854151807404679</v>
      </c>
      <c r="F48" s="24">
        <v>0.76025637595916917</v>
      </c>
      <c r="G48" s="24"/>
      <c r="H48" s="22"/>
      <c r="I48" s="22"/>
      <c r="J48" s="26"/>
      <c r="K48" s="25">
        <f>'[1]Mājas kopā'!X22</f>
        <v>4.46</v>
      </c>
      <c r="L48" s="27">
        <f t="shared" si="0"/>
        <v>0.50907362085935981</v>
      </c>
    </row>
    <row r="49" spans="1:12">
      <c r="A49" s="21" t="s">
        <v>89</v>
      </c>
      <c r="B49" s="22" t="s">
        <v>90</v>
      </c>
      <c r="C49" s="28" t="s">
        <v>22</v>
      </c>
      <c r="D49" s="29">
        <v>0.31005513675066226</v>
      </c>
      <c r="E49" s="22">
        <v>0.56192806533448825</v>
      </c>
      <c r="F49" s="24">
        <v>0.88281802328409376</v>
      </c>
      <c r="G49" s="24"/>
      <c r="H49" s="22"/>
      <c r="I49" s="22"/>
      <c r="J49" s="26"/>
      <c r="K49" s="25">
        <f>'[1]Mājas kopā'!Y22</f>
        <v>4.46</v>
      </c>
      <c r="L49" s="27">
        <f t="shared" si="0"/>
        <v>0.58493374178974811</v>
      </c>
    </row>
    <row r="50" spans="1:12">
      <c r="A50" s="21" t="s">
        <v>91</v>
      </c>
      <c r="B50" s="22" t="s">
        <v>92</v>
      </c>
      <c r="C50" s="30"/>
      <c r="D50" s="29">
        <v>0.38488499033761797</v>
      </c>
      <c r="E50" s="22">
        <v>0.70070355121063999</v>
      </c>
      <c r="F50" s="24">
        <v>0.98985259292941064</v>
      </c>
      <c r="G50" s="24"/>
      <c r="H50" s="22"/>
      <c r="I50" s="22"/>
      <c r="J50" s="26"/>
      <c r="K50" s="25">
        <f>'[1]Mājas kopā'!G46</f>
        <v>4.46</v>
      </c>
      <c r="L50" s="27">
        <f t="shared" si="0"/>
        <v>0.69181371149255622</v>
      </c>
    </row>
    <row r="51" spans="1:12">
      <c r="A51" s="21" t="s">
        <v>93</v>
      </c>
      <c r="B51" s="22" t="s">
        <v>94</v>
      </c>
      <c r="C51" s="30"/>
      <c r="D51" s="29">
        <v>0.30753501831503005</v>
      </c>
      <c r="E51" s="22">
        <v>0.73317415750916937</v>
      </c>
      <c r="F51" s="24">
        <v>1.1179269047618874</v>
      </c>
      <c r="G51" s="24"/>
      <c r="H51" s="22"/>
      <c r="I51" s="22"/>
      <c r="J51" s="26"/>
      <c r="K51" s="25">
        <f>'[1]Mājas kopā'!F96</f>
        <v>4.46</v>
      </c>
      <c r="L51" s="27">
        <f t="shared" si="0"/>
        <v>0.71954536019536219</v>
      </c>
    </row>
    <row r="52" spans="1:12">
      <c r="A52" s="21" t="s">
        <v>95</v>
      </c>
      <c r="B52" s="32" t="s">
        <v>96</v>
      </c>
      <c r="C52" s="28" t="s">
        <v>22</v>
      </c>
      <c r="D52" s="29">
        <v>0.29209949221489695</v>
      </c>
      <c r="E52" s="22">
        <v>0.38897608547248513</v>
      </c>
      <c r="F52" s="33">
        <v>0.58231541497171191</v>
      </c>
      <c r="G52" s="24"/>
      <c r="H52" s="22"/>
      <c r="I52" s="34"/>
      <c r="J52" s="26"/>
      <c r="K52" s="25">
        <f>'[1]Mājas kopā'!J46</f>
        <v>4.46</v>
      </c>
      <c r="L52" s="27">
        <f t="shared" si="0"/>
        <v>0.42113033088636459</v>
      </c>
    </row>
    <row r="53" spans="1:12">
      <c r="A53" s="21" t="s">
        <v>97</v>
      </c>
      <c r="B53" s="22" t="s">
        <v>98</v>
      </c>
      <c r="C53" s="28" t="s">
        <v>22</v>
      </c>
      <c r="D53" s="35">
        <v>0.27263832921864944</v>
      </c>
      <c r="E53" s="22">
        <v>0.48336652832454119</v>
      </c>
      <c r="F53" s="24">
        <v>0.54241423233470032</v>
      </c>
      <c r="G53" s="24"/>
      <c r="H53" s="22"/>
      <c r="I53" s="22"/>
      <c r="J53" s="26"/>
      <c r="K53" s="25">
        <f>'[1]Mājas kopā'!Z22</f>
        <v>4.46</v>
      </c>
      <c r="L53" s="27">
        <f t="shared" si="0"/>
        <v>0.43280636329263028</v>
      </c>
    </row>
    <row r="54" spans="1:12">
      <c r="A54" s="36" t="s">
        <v>99</v>
      </c>
      <c r="B54" s="22" t="s">
        <v>100</v>
      </c>
      <c r="C54" s="30"/>
      <c r="D54" s="35">
        <v>0.48548622514139761</v>
      </c>
      <c r="E54" s="22">
        <v>0.8994271118409003</v>
      </c>
      <c r="F54" s="24">
        <v>1.349140667761362</v>
      </c>
      <c r="G54" s="24"/>
      <c r="H54" s="22"/>
      <c r="I54" s="22"/>
      <c r="J54" s="26"/>
      <c r="K54" s="25">
        <f>'[1]Mājas kopā'!Z96</f>
        <v>0</v>
      </c>
      <c r="L54" s="27">
        <f t="shared" si="0"/>
        <v>0.91135133491455333</v>
      </c>
    </row>
    <row r="55" spans="1:12">
      <c r="A55" s="21" t="s">
        <v>101</v>
      </c>
      <c r="B55" s="34" t="s">
        <v>102</v>
      </c>
      <c r="C55" s="37"/>
      <c r="D55" s="38">
        <v>0.38436716862196962</v>
      </c>
      <c r="E55" s="22">
        <v>0.71001100682891483</v>
      </c>
      <c r="F55" s="33">
        <v>1.024567246833608</v>
      </c>
      <c r="G55" s="24"/>
      <c r="H55" s="22"/>
      <c r="I55" s="34"/>
      <c r="J55" s="26"/>
      <c r="K55" s="25">
        <f>'[1]Mājas kopā'!K46</f>
        <v>4.46</v>
      </c>
      <c r="L55" s="27">
        <f t="shared" si="0"/>
        <v>0.70631514076149748</v>
      </c>
    </row>
    <row r="56" spans="1:12">
      <c r="A56" s="21" t="s">
        <v>103</v>
      </c>
      <c r="B56" s="22" t="s">
        <v>104</v>
      </c>
      <c r="C56" s="30" t="s">
        <v>33</v>
      </c>
      <c r="D56" s="29">
        <v>0.40089660226365892</v>
      </c>
      <c r="E56" s="22">
        <v>0.70685290712704429</v>
      </c>
      <c r="F56" s="24">
        <v>0.97888402737971669</v>
      </c>
      <c r="G56" s="24"/>
      <c r="H56" s="22"/>
      <c r="I56" s="22"/>
      <c r="J56" s="26"/>
      <c r="K56" s="39">
        <f>'[1]Mājas kopā'!AB22</f>
        <v>2.23</v>
      </c>
      <c r="L56" s="27">
        <f t="shared" si="0"/>
        <v>0.69554451225680669</v>
      </c>
    </row>
    <row r="57" spans="1:12">
      <c r="A57" s="21" t="s">
        <v>105</v>
      </c>
      <c r="B57" s="40" t="s">
        <v>106</v>
      </c>
      <c r="C57" s="23"/>
      <c r="D57" s="29">
        <v>0.35568498897092132</v>
      </c>
      <c r="E57" s="22">
        <v>0.74574311019470163</v>
      </c>
      <c r="F57" s="24">
        <v>1.1509492500239618</v>
      </c>
      <c r="G57" s="24"/>
      <c r="H57" s="22"/>
      <c r="I57" s="22"/>
      <c r="J57" s="26"/>
      <c r="K57" s="25">
        <f>'[1]Mājas kopā'!M46</f>
        <v>4.46</v>
      </c>
      <c r="L57" s="27">
        <f t="shared" si="0"/>
        <v>0.75079244972986159</v>
      </c>
    </row>
    <row r="58" spans="1:12">
      <c r="A58" s="36" t="s">
        <v>107</v>
      </c>
      <c r="B58" s="40" t="s">
        <v>108</v>
      </c>
      <c r="C58" s="23"/>
      <c r="D58" s="29">
        <v>0.40501522070014739</v>
      </c>
      <c r="E58" s="22">
        <v>0.8952968036529716</v>
      </c>
      <c r="F58" s="24">
        <v>1.300312024353119</v>
      </c>
      <c r="G58" s="24"/>
      <c r="H58" s="22"/>
      <c r="I58" s="22"/>
      <c r="J58" s="26"/>
      <c r="K58" s="25">
        <f>'[1]Mājas kopā'!G96</f>
        <v>0</v>
      </c>
      <c r="L58" s="27">
        <f t="shared" si="0"/>
        <v>0.86687468290207936</v>
      </c>
    </row>
    <row r="59" spans="1:12">
      <c r="A59" s="41" t="s">
        <v>109</v>
      </c>
      <c r="B59" s="40" t="s">
        <v>110</v>
      </c>
      <c r="C59" s="23"/>
      <c r="D59" s="29">
        <v>0.45684819097678131</v>
      </c>
      <c r="E59" s="22">
        <v>0.82242592641262258</v>
      </c>
      <c r="F59" s="24">
        <v>1.1046116469557525</v>
      </c>
      <c r="G59" s="24"/>
      <c r="H59" s="22"/>
      <c r="I59" s="22"/>
      <c r="J59" s="26"/>
      <c r="K59" s="25">
        <f>'[1]Mājas kopā'!I96</f>
        <v>4.46</v>
      </c>
      <c r="L59" s="27">
        <f t="shared" si="0"/>
        <v>0.7946285881150521</v>
      </c>
    </row>
    <row r="60" spans="1:12">
      <c r="A60" s="41" t="s">
        <v>111</v>
      </c>
      <c r="B60" s="40" t="s">
        <v>112</v>
      </c>
      <c r="C60" s="28" t="s">
        <v>22</v>
      </c>
      <c r="D60" s="29">
        <v>0.30602982971686671</v>
      </c>
      <c r="E60" s="22">
        <v>0.53444944244563841</v>
      </c>
      <c r="F60" s="24">
        <v>0.6990987184071159</v>
      </c>
      <c r="G60" s="24"/>
      <c r="H60" s="22"/>
      <c r="I60" s="22"/>
      <c r="J60" s="26"/>
      <c r="K60" s="25">
        <f>'[1]Mājas kopā'!N22</f>
        <v>4.46</v>
      </c>
      <c r="L60" s="27">
        <f t="shared" si="0"/>
        <v>0.51319266352320703</v>
      </c>
    </row>
    <row r="61" spans="1:12">
      <c r="A61" s="41" t="s">
        <v>113</v>
      </c>
      <c r="B61" s="40" t="s">
        <v>114</v>
      </c>
      <c r="C61" s="28" t="s">
        <v>22</v>
      </c>
      <c r="D61" s="29">
        <v>0.31644307665371868</v>
      </c>
      <c r="E61" s="22">
        <v>0.54069307694553448</v>
      </c>
      <c r="F61" s="24">
        <v>0.73490533337223307</v>
      </c>
      <c r="G61" s="24"/>
      <c r="H61" s="22"/>
      <c r="I61" s="22"/>
      <c r="J61" s="26"/>
      <c r="K61" s="25">
        <f>'[1]Mājas kopā'!E22</f>
        <v>4.46</v>
      </c>
      <c r="L61" s="27">
        <f t="shared" si="0"/>
        <v>0.53068049565716213</v>
      </c>
    </row>
    <row r="62" spans="1:12">
      <c r="A62" s="41" t="s">
        <v>115</v>
      </c>
      <c r="B62" s="40" t="s">
        <v>116</v>
      </c>
      <c r="C62" s="23"/>
      <c r="D62" s="29">
        <v>0.3219473246172006</v>
      </c>
      <c r="E62" s="22">
        <v>0.60464944374407059</v>
      </c>
      <c r="F62" s="24">
        <v>0.89699977332970715</v>
      </c>
      <c r="G62" s="24"/>
      <c r="H62" s="22"/>
      <c r="I62" s="22"/>
      <c r="J62" s="26"/>
      <c r="K62" s="25">
        <f>'[1]Mājas kopā'!AA22</f>
        <v>4.46</v>
      </c>
      <c r="L62" s="27">
        <f t="shared" si="0"/>
        <v>0.60786551389699284</v>
      </c>
    </row>
    <row r="63" spans="1:12">
      <c r="A63" s="41" t="s">
        <v>117</v>
      </c>
      <c r="B63" s="40" t="s">
        <v>118</v>
      </c>
      <c r="C63" s="23"/>
      <c r="D63" s="29">
        <v>0.30910126690182615</v>
      </c>
      <c r="E63" s="22">
        <v>0.62197016754850087</v>
      </c>
      <c r="F63" s="24">
        <v>0.90846751322750208</v>
      </c>
      <c r="G63" s="24"/>
      <c r="H63" s="22"/>
      <c r="I63" s="22"/>
      <c r="J63" s="26"/>
      <c r="K63" s="25">
        <f>'[1]Mājas kopā'!K22</f>
        <v>4.46</v>
      </c>
      <c r="L63" s="27">
        <f t="shared" si="0"/>
        <v>0.61317964922594304</v>
      </c>
    </row>
    <row r="64" spans="1:12">
      <c r="A64" s="41" t="s">
        <v>119</v>
      </c>
      <c r="B64" s="40" t="s">
        <v>120</v>
      </c>
      <c r="C64" s="23"/>
      <c r="D64" s="29">
        <v>0.56495978940939973</v>
      </c>
      <c r="E64" s="22">
        <v>0.93936966885398332</v>
      </c>
      <c r="F64" s="24">
        <v>1.4112866625972604</v>
      </c>
      <c r="G64" s="24"/>
      <c r="H64" s="22"/>
      <c r="I64" s="22"/>
      <c r="J64" s="26"/>
      <c r="K64" s="25">
        <f>'[1]Mājas kopā'!L22</f>
        <v>4.46</v>
      </c>
      <c r="L64" s="27">
        <f t="shared" si="0"/>
        <v>0.97187204028688112</v>
      </c>
    </row>
    <row r="65" spans="1:12">
      <c r="A65" s="41" t="s">
        <v>121</v>
      </c>
      <c r="B65" s="32" t="s">
        <v>122</v>
      </c>
      <c r="C65" s="30" t="s">
        <v>33</v>
      </c>
      <c r="D65" s="38">
        <v>0.45975281346351493</v>
      </c>
      <c r="E65" s="22">
        <v>0.65224959532373283</v>
      </c>
      <c r="F65" s="33">
        <v>1.2225791109969251</v>
      </c>
      <c r="G65" s="24"/>
      <c r="H65" s="22"/>
      <c r="I65" s="34"/>
      <c r="J65" s="26"/>
      <c r="K65" s="25">
        <f>'[1]Mājas kopā'!AC22</f>
        <v>2.23</v>
      </c>
      <c r="L65" s="27">
        <f t="shared" si="0"/>
        <v>0.77819383992805768</v>
      </c>
    </row>
    <row r="66" spans="1:12">
      <c r="A66" s="41" t="s">
        <v>123</v>
      </c>
      <c r="B66" s="22" t="s">
        <v>124</v>
      </c>
      <c r="C66" s="30"/>
      <c r="D66" s="29">
        <v>0.506534701857281</v>
      </c>
      <c r="E66" s="22">
        <v>0.82140762463343109</v>
      </c>
      <c r="F66" s="24">
        <v>1.0815200391006812</v>
      </c>
      <c r="G66" s="24"/>
      <c r="H66" s="22"/>
      <c r="I66" s="22"/>
      <c r="J66" s="26"/>
      <c r="K66" s="25">
        <f>'[1]Mājas kopā'!AA96</f>
        <v>0</v>
      </c>
      <c r="L66" s="27">
        <f t="shared" si="0"/>
        <v>0.80315412186379775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0.35779756991396705</v>
      </c>
      <c r="E68" s="49">
        <f>AVERAGE(E6:E66)</f>
        <v>0.65932642134411779</v>
      </c>
      <c r="F68" s="49">
        <f>AVERAGE(F6:F66)</f>
        <v>0.94474878076815749</v>
      </c>
      <c r="G68" s="49"/>
      <c r="H68" s="49"/>
      <c r="I68" s="49"/>
      <c r="J68" s="49"/>
      <c r="K68" s="49">
        <f>AVERAGE(K6:K66)</f>
        <v>3.8385245901639351</v>
      </c>
      <c r="L68" s="50">
        <f>AVERAGE(D68:J68)</f>
        <v>0.65395759067541404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0.44444812554489976</v>
      </c>
      <c r="E72" s="55">
        <v>0.92308456843940723</v>
      </c>
      <c r="F72" s="55">
        <v>1.3504385353095032</v>
      </c>
      <c r="G72" s="55"/>
      <c r="H72" s="55"/>
      <c r="I72" s="55"/>
      <c r="J72" s="55"/>
      <c r="K72" s="56">
        <f>[1]Umurga!E40</f>
        <v>0</v>
      </c>
      <c r="L72" s="57">
        <f>AVERAGE(D72:J72)</f>
        <v>0.90599040976460332</v>
      </c>
    </row>
    <row r="73" spans="1:12" ht="15" thickBot="1">
      <c r="A73" s="21"/>
      <c r="B73" s="22" t="s">
        <v>129</v>
      </c>
      <c r="C73" s="30" t="s">
        <v>33</v>
      </c>
      <c r="D73" s="58">
        <v>0.45409735034347409</v>
      </c>
      <c r="E73" s="58">
        <v>0.68499430814524054</v>
      </c>
      <c r="F73" s="58">
        <v>1.1313950932286554</v>
      </c>
      <c r="G73" s="58"/>
      <c r="H73" s="58"/>
      <c r="I73" s="58"/>
      <c r="J73" s="59"/>
      <c r="K73" s="60">
        <f>[1]Umurga!F40</f>
        <v>0</v>
      </c>
      <c r="L73" s="57">
        <f>AVERAGE(D73:J73)</f>
        <v>0.75682891723912338</v>
      </c>
    </row>
    <row r="74" spans="1:12" ht="15" thickBot="1">
      <c r="A74" s="21"/>
      <c r="B74" s="22" t="s">
        <v>130</v>
      </c>
      <c r="C74" s="12"/>
      <c r="D74" s="58">
        <v>1.2349909649439874</v>
      </c>
      <c r="E74" s="58">
        <v>1.660151788941078</v>
      </c>
      <c r="F74" s="58">
        <v>2.5509649439826578</v>
      </c>
      <c r="G74" s="58"/>
      <c r="H74" s="58"/>
      <c r="I74" s="58"/>
      <c r="J74" s="58"/>
      <c r="K74" s="60">
        <f>[1]Umurga!G40</f>
        <v>0</v>
      </c>
      <c r="L74" s="61">
        <f>AVERAGE(D74:J74)</f>
        <v>1.8153692326225743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4.8550666666666675</v>
      </c>
      <c r="E77" s="58">
        <v>10.083600000000001</v>
      </c>
      <c r="F77" s="58">
        <v>14.751933333333334</v>
      </c>
      <c r="G77" s="58"/>
      <c r="H77" s="58"/>
      <c r="I77" s="63"/>
      <c r="J77" s="58"/>
      <c r="K77" s="60">
        <f>[1]Umurga!E38</f>
        <v>0</v>
      </c>
      <c r="L77" s="62"/>
    </row>
    <row r="78" spans="1:12" ht="15" thickBot="1">
      <c r="A78" s="46"/>
      <c r="B78" s="47" t="s">
        <v>129</v>
      </c>
      <c r="C78" s="48"/>
      <c r="D78" s="64">
        <v>5.508633333333333</v>
      </c>
      <c r="E78" s="64">
        <v>8.3096333333333323</v>
      </c>
      <c r="F78" s="64">
        <v>13.724899999999998</v>
      </c>
      <c r="G78" s="64"/>
      <c r="H78" s="64"/>
      <c r="I78" s="65"/>
      <c r="J78" s="64"/>
      <c r="K78" s="66">
        <f>[1]Umurga!F38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2021-01-04T16:18:20Z</dcterms:created>
  <dcterms:modified xsi:type="dcterms:W3CDTF">2021-01-04T16:20:37Z</dcterms:modified>
</cp:coreProperties>
</file>